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Taxes\Sp Asmt. DirChrgs. Sp Taxes\#DirChg23.24\Accounting\"/>
    </mc:Choice>
  </mc:AlternateContent>
  <xr:revisionPtr revIDLastSave="0" documentId="13_ncr:1_{C81A7755-DADA-41AD-BC38-6B4617C273A0}" xr6:coauthVersionLast="47" xr6:coauthVersionMax="47" xr10:uidLastSave="{00000000-0000-0000-0000-000000000000}"/>
  <bookViews>
    <workbookView xWindow="-120" yWindow="-120" windowWidth="29040" windowHeight="17640" tabRatio="737" xr2:uid="{00000000-000D-0000-FFFF-FFFF00000000}"/>
  </bookViews>
  <sheets>
    <sheet name="SCHEDULE 22.23" sheetId="1" r:id="rId1"/>
  </sheets>
  <definedNames>
    <definedName name="\A">#REF!</definedName>
    <definedName name="\B">#REF!</definedName>
    <definedName name="_xlnm._FilterDatabase" localSheetId="0" hidden="1">'SCHEDULE 22.23'!$A$5:$H$176</definedName>
    <definedName name="_xlnm.Print_Area" localSheetId="0">'SCHEDULE 22.23'!$A$1:$H$176</definedName>
    <definedName name="_xlnm.Print_Titles" localSheetId="0">'SCHEDULE 22.23'!$4:$5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" l="1"/>
  <c r="I20" i="1" s="1"/>
  <c r="J20" i="1" s="1"/>
  <c r="H113" i="1"/>
  <c r="H112" i="1"/>
  <c r="H26" i="1"/>
  <c r="H25" i="1"/>
  <c r="H37" i="1"/>
  <c r="H78" i="1"/>
  <c r="H77" i="1"/>
  <c r="H76" i="1"/>
  <c r="H74" i="1"/>
  <c r="H73" i="1"/>
  <c r="H70" i="1"/>
  <c r="H82" i="1"/>
  <c r="H94" i="1"/>
  <c r="H97" i="1"/>
  <c r="H96" i="1"/>
  <c r="H51" i="1"/>
  <c r="H65" i="1"/>
  <c r="I65" i="1" s="1"/>
  <c r="J65" i="1" s="1"/>
  <c r="H64" i="1"/>
  <c r="I64" i="1" s="1"/>
  <c r="J64" i="1" s="1"/>
  <c r="H89" i="1"/>
  <c r="H169" i="1"/>
  <c r="H168" i="1"/>
  <c r="H155" i="1"/>
  <c r="H75" i="1"/>
  <c r="H72" i="1"/>
  <c r="H71" i="1"/>
  <c r="I25" i="1" l="1"/>
  <c r="J25" i="1" s="1"/>
  <c r="I26" i="1"/>
  <c r="J26" i="1" s="1"/>
  <c r="I36" i="1"/>
  <c r="J36" i="1" s="1"/>
  <c r="I37" i="1"/>
  <c r="J37" i="1" s="1"/>
  <c r="I51" i="1"/>
  <c r="J51" i="1" s="1"/>
  <c r="I70" i="1"/>
  <c r="J70" i="1" s="1"/>
  <c r="I73" i="1"/>
  <c r="J73" i="1" s="1"/>
  <c r="I74" i="1"/>
  <c r="J74" i="1" s="1"/>
  <c r="I76" i="1"/>
  <c r="J76" i="1" s="1"/>
  <c r="I77" i="1"/>
  <c r="J77" i="1"/>
  <c r="I78" i="1"/>
  <c r="J78" i="1" s="1"/>
  <c r="I82" i="1"/>
  <c r="J82" i="1" s="1"/>
  <c r="I89" i="1"/>
  <c r="J89" i="1" s="1"/>
  <c r="I94" i="1"/>
  <c r="J94" i="1" s="1"/>
  <c r="I96" i="1"/>
  <c r="J96" i="1"/>
  <c r="I97" i="1"/>
  <c r="J97" i="1" s="1"/>
  <c r="I112" i="1"/>
  <c r="J112" i="1" s="1"/>
  <c r="I113" i="1"/>
  <c r="J113" i="1" s="1"/>
  <c r="I121" i="1"/>
  <c r="J121" i="1" s="1"/>
  <c r="I122" i="1"/>
  <c r="J122" i="1" s="1"/>
  <c r="I126" i="1"/>
  <c r="J126" i="1"/>
  <c r="I131" i="1"/>
  <c r="J131" i="1" s="1"/>
  <c r="I138" i="1"/>
  <c r="J138" i="1"/>
  <c r="I139" i="1"/>
  <c r="J139" i="1" s="1"/>
  <c r="I141" i="1"/>
  <c r="J141" i="1" s="1"/>
  <c r="I145" i="1"/>
  <c r="J145" i="1" s="1"/>
  <c r="I148" i="1"/>
  <c r="J148" i="1" s="1"/>
  <c r="I149" i="1"/>
  <c r="J149" i="1" s="1"/>
  <c r="I155" i="1"/>
  <c r="J155" i="1" s="1"/>
  <c r="I168" i="1"/>
  <c r="J168" i="1" s="1"/>
  <c r="I169" i="1"/>
  <c r="J169" i="1" s="1"/>
  <c r="I176" i="1"/>
  <c r="J176" i="1" s="1"/>
  <c r="H150" i="1"/>
  <c r="I150" i="1" s="1"/>
  <c r="J150" i="1" s="1"/>
  <c r="H144" i="1"/>
  <c r="I144" i="1" s="1"/>
  <c r="J144" i="1" s="1"/>
  <c r="D177" i="1" l="1"/>
  <c r="E177" i="1"/>
  <c r="F177" i="1"/>
  <c r="H173" i="1" l="1"/>
  <c r="I173" i="1" s="1"/>
  <c r="J173" i="1" s="1"/>
  <c r="H171" i="1"/>
  <c r="I171" i="1" s="1"/>
  <c r="J171" i="1" s="1"/>
  <c r="H63" i="1"/>
  <c r="I63" i="1" s="1"/>
  <c r="J63" i="1" s="1"/>
  <c r="H62" i="1"/>
  <c r="I62" i="1" s="1"/>
  <c r="J62" i="1" s="1"/>
  <c r="H61" i="1"/>
  <c r="I61" i="1" s="1"/>
  <c r="J61" i="1" s="1"/>
  <c r="H60" i="1"/>
  <c r="I60" i="1" s="1"/>
  <c r="J60" i="1" s="1"/>
  <c r="H58" i="1"/>
  <c r="I58" i="1" s="1"/>
  <c r="J58" i="1" s="1"/>
  <c r="H57" i="1"/>
  <c r="I57" i="1" s="1"/>
  <c r="J57" i="1" s="1"/>
  <c r="H56" i="1"/>
  <c r="I56" i="1" s="1"/>
  <c r="J56" i="1" s="1"/>
  <c r="H55" i="1"/>
  <c r="I55" i="1" s="1"/>
  <c r="J55" i="1" s="1"/>
  <c r="H54" i="1"/>
  <c r="I54" i="1" s="1"/>
  <c r="J54" i="1" s="1"/>
  <c r="H53" i="1"/>
  <c r="I53" i="1" s="1"/>
  <c r="J53" i="1" s="1"/>
  <c r="H52" i="1"/>
  <c r="I52" i="1" s="1"/>
  <c r="J52" i="1" s="1"/>
  <c r="H50" i="1"/>
  <c r="I50" i="1" s="1"/>
  <c r="J50" i="1" s="1"/>
  <c r="H49" i="1"/>
  <c r="I49" i="1" s="1"/>
  <c r="J49" i="1" s="1"/>
  <c r="H48" i="1"/>
  <c r="I48" i="1" s="1"/>
  <c r="J48" i="1" s="1"/>
  <c r="H47" i="1"/>
  <c r="I47" i="1" s="1"/>
  <c r="J47" i="1" s="1"/>
  <c r="H46" i="1"/>
  <c r="I46" i="1" s="1"/>
  <c r="J46" i="1" s="1"/>
  <c r="H43" i="1"/>
  <c r="I43" i="1" s="1"/>
  <c r="J43" i="1" s="1"/>
  <c r="H42" i="1"/>
  <c r="I42" i="1" s="1"/>
  <c r="J42" i="1" s="1"/>
  <c r="H40" i="1"/>
  <c r="I40" i="1" s="1"/>
  <c r="J40" i="1" s="1"/>
  <c r="H39" i="1"/>
  <c r="I39" i="1" s="1"/>
  <c r="J39" i="1" s="1"/>
  <c r="H38" i="1"/>
  <c r="I38" i="1" s="1"/>
  <c r="J38" i="1" s="1"/>
  <c r="H35" i="1"/>
  <c r="I35" i="1" s="1"/>
  <c r="J35" i="1" s="1"/>
  <c r="H34" i="1"/>
  <c r="I34" i="1" s="1"/>
  <c r="J34" i="1" s="1"/>
  <c r="H33" i="1"/>
  <c r="I33" i="1" s="1"/>
  <c r="J33" i="1" s="1"/>
  <c r="H19" i="1"/>
  <c r="I19" i="1" s="1"/>
  <c r="J19" i="1" s="1"/>
  <c r="H18" i="1"/>
  <c r="I18" i="1" s="1"/>
  <c r="J18" i="1" s="1"/>
  <c r="H17" i="1"/>
  <c r="I17" i="1" s="1"/>
  <c r="J17" i="1" s="1"/>
  <c r="H16" i="1"/>
  <c r="I16" i="1" s="1"/>
  <c r="J16" i="1" s="1"/>
  <c r="H15" i="1"/>
  <c r="I15" i="1" s="1"/>
  <c r="J15" i="1" s="1"/>
  <c r="H14" i="1"/>
  <c r="I14" i="1" s="1"/>
  <c r="J14" i="1" s="1"/>
  <c r="H13" i="1"/>
  <c r="I13" i="1" s="1"/>
  <c r="J13" i="1" s="1"/>
  <c r="H12" i="1"/>
  <c r="I12" i="1" s="1"/>
  <c r="J12" i="1" s="1"/>
  <c r="H11" i="1"/>
  <c r="I11" i="1" s="1"/>
  <c r="J11" i="1" s="1"/>
  <c r="H10" i="1"/>
  <c r="I10" i="1" s="1"/>
  <c r="J10" i="1" s="1"/>
  <c r="H9" i="1"/>
  <c r="I9" i="1" s="1"/>
  <c r="J9" i="1" s="1"/>
  <c r="H175" i="1"/>
  <c r="I175" i="1" s="1"/>
  <c r="J175" i="1" s="1"/>
  <c r="H41" i="1"/>
  <c r="I41" i="1" s="1"/>
  <c r="J41" i="1" s="1"/>
  <c r="H59" i="1"/>
  <c r="I59" i="1" s="1"/>
  <c r="J59" i="1" s="1"/>
  <c r="H45" i="1"/>
  <c r="I45" i="1" s="1"/>
  <c r="J45" i="1" s="1"/>
  <c r="H44" i="1"/>
  <c r="I44" i="1" s="1"/>
  <c r="J44" i="1" s="1"/>
  <c r="H32" i="1"/>
  <c r="I32" i="1" s="1"/>
  <c r="J32" i="1" s="1"/>
  <c r="H31" i="1"/>
  <c r="I31" i="1" s="1"/>
  <c r="J31" i="1" s="1"/>
  <c r="H30" i="1"/>
  <c r="I30" i="1" s="1"/>
  <c r="J30" i="1" s="1"/>
  <c r="H29" i="1"/>
  <c r="I29" i="1" s="1"/>
  <c r="J29" i="1" s="1"/>
  <c r="H28" i="1"/>
  <c r="I28" i="1" s="1"/>
  <c r="J28" i="1" s="1"/>
  <c r="H27" i="1"/>
  <c r="I27" i="1" s="1"/>
  <c r="J27" i="1" s="1"/>
  <c r="H24" i="1"/>
  <c r="I24" i="1" s="1"/>
  <c r="J24" i="1" s="1"/>
  <c r="H23" i="1"/>
  <c r="I23" i="1" s="1"/>
  <c r="J23" i="1" s="1"/>
  <c r="H22" i="1"/>
  <c r="I22" i="1" s="1"/>
  <c r="J22" i="1" s="1"/>
  <c r="H21" i="1"/>
  <c r="I21" i="1" s="1"/>
  <c r="J21" i="1" s="1"/>
  <c r="H174" i="1"/>
  <c r="I174" i="1" s="1"/>
  <c r="J174" i="1" s="1"/>
  <c r="H172" i="1"/>
  <c r="I172" i="1" s="1"/>
  <c r="J172" i="1" s="1"/>
  <c r="H170" i="1"/>
  <c r="I170" i="1" s="1"/>
  <c r="J170" i="1" s="1"/>
  <c r="H167" i="1"/>
  <c r="I167" i="1" s="1"/>
  <c r="J167" i="1" s="1"/>
  <c r="H166" i="1"/>
  <c r="I166" i="1" s="1"/>
  <c r="J166" i="1" s="1"/>
  <c r="H165" i="1"/>
  <c r="I165" i="1" s="1"/>
  <c r="J165" i="1" s="1"/>
  <c r="H164" i="1"/>
  <c r="I164" i="1" s="1"/>
  <c r="J164" i="1" s="1"/>
  <c r="H163" i="1"/>
  <c r="I163" i="1" s="1"/>
  <c r="J163" i="1" s="1"/>
  <c r="H8" i="1"/>
  <c r="I8" i="1" s="1"/>
  <c r="J8" i="1" s="1"/>
  <c r="H162" i="1"/>
  <c r="I162" i="1" s="1"/>
  <c r="J162" i="1" s="1"/>
  <c r="H161" i="1"/>
  <c r="I161" i="1" s="1"/>
  <c r="J161" i="1" s="1"/>
  <c r="H7" i="1"/>
  <c r="I7" i="1" s="1"/>
  <c r="H160" i="1"/>
  <c r="I160" i="1" s="1"/>
  <c r="J160" i="1" s="1"/>
  <c r="H158" i="1"/>
  <c r="I158" i="1" s="1"/>
  <c r="J158" i="1" s="1"/>
  <c r="H157" i="1"/>
  <c r="I157" i="1" s="1"/>
  <c r="J157" i="1" s="1"/>
  <c r="H156" i="1"/>
  <c r="I156" i="1" s="1"/>
  <c r="J156" i="1" s="1"/>
  <c r="H154" i="1"/>
  <c r="I154" i="1" s="1"/>
  <c r="J154" i="1" s="1"/>
  <c r="H153" i="1"/>
  <c r="I153" i="1" s="1"/>
  <c r="J153" i="1" s="1"/>
  <c r="H151" i="1"/>
  <c r="I151" i="1" s="1"/>
  <c r="J151" i="1" s="1"/>
  <c r="H147" i="1"/>
  <c r="I147" i="1" s="1"/>
  <c r="J147" i="1" s="1"/>
  <c r="H146" i="1"/>
  <c r="I146" i="1" s="1"/>
  <c r="J146" i="1" s="1"/>
  <c r="H159" i="1"/>
  <c r="I159" i="1" s="1"/>
  <c r="J159" i="1" s="1"/>
  <c r="H143" i="1"/>
  <c r="I143" i="1" s="1"/>
  <c r="J143" i="1" s="1"/>
  <c r="H152" i="1"/>
  <c r="I152" i="1" s="1"/>
  <c r="J152" i="1" s="1"/>
  <c r="H142" i="1"/>
  <c r="I142" i="1" s="1"/>
  <c r="J142" i="1" s="1"/>
  <c r="H140" i="1"/>
  <c r="I140" i="1" s="1"/>
  <c r="J140" i="1" s="1"/>
  <c r="H137" i="1"/>
  <c r="I137" i="1" s="1"/>
  <c r="J137" i="1" s="1"/>
  <c r="H136" i="1"/>
  <c r="I136" i="1" s="1"/>
  <c r="J136" i="1" s="1"/>
  <c r="H135" i="1"/>
  <c r="I135" i="1" s="1"/>
  <c r="J135" i="1" s="1"/>
  <c r="H134" i="1"/>
  <c r="I134" i="1" s="1"/>
  <c r="J134" i="1" s="1"/>
  <c r="H133" i="1"/>
  <c r="I133" i="1" s="1"/>
  <c r="J133" i="1" s="1"/>
  <c r="H132" i="1"/>
  <c r="I132" i="1" s="1"/>
  <c r="J132" i="1" s="1"/>
  <c r="H130" i="1"/>
  <c r="I130" i="1" s="1"/>
  <c r="J130" i="1" s="1"/>
  <c r="H129" i="1"/>
  <c r="I129" i="1" s="1"/>
  <c r="J129" i="1" s="1"/>
  <c r="H128" i="1"/>
  <c r="I128" i="1" s="1"/>
  <c r="J128" i="1" s="1"/>
  <c r="H127" i="1"/>
  <c r="I127" i="1" s="1"/>
  <c r="J127" i="1" s="1"/>
  <c r="H125" i="1"/>
  <c r="I125" i="1" s="1"/>
  <c r="J125" i="1" s="1"/>
  <c r="H124" i="1"/>
  <c r="I124" i="1" s="1"/>
  <c r="J124" i="1" s="1"/>
  <c r="H123" i="1"/>
  <c r="I123" i="1" s="1"/>
  <c r="J123" i="1" s="1"/>
  <c r="H120" i="1"/>
  <c r="I120" i="1" s="1"/>
  <c r="J120" i="1" s="1"/>
  <c r="H119" i="1"/>
  <c r="I119" i="1" s="1"/>
  <c r="J119" i="1" s="1"/>
  <c r="H118" i="1"/>
  <c r="I118" i="1" s="1"/>
  <c r="J118" i="1" s="1"/>
  <c r="H117" i="1"/>
  <c r="I117" i="1" s="1"/>
  <c r="J117" i="1" s="1"/>
  <c r="H116" i="1"/>
  <c r="I116" i="1" s="1"/>
  <c r="J116" i="1" s="1"/>
  <c r="H115" i="1"/>
  <c r="I115" i="1" s="1"/>
  <c r="J115" i="1" s="1"/>
  <c r="H114" i="1"/>
  <c r="I114" i="1" s="1"/>
  <c r="J114" i="1" s="1"/>
  <c r="H111" i="1"/>
  <c r="I111" i="1" s="1"/>
  <c r="J111" i="1" s="1"/>
  <c r="H110" i="1"/>
  <c r="I110" i="1" s="1"/>
  <c r="J110" i="1" s="1"/>
  <c r="H109" i="1"/>
  <c r="I109" i="1" s="1"/>
  <c r="J109" i="1" s="1"/>
  <c r="H108" i="1"/>
  <c r="I108" i="1" s="1"/>
  <c r="J108" i="1" s="1"/>
  <c r="H107" i="1"/>
  <c r="I107" i="1" s="1"/>
  <c r="J107" i="1" s="1"/>
  <c r="H106" i="1"/>
  <c r="I106" i="1" s="1"/>
  <c r="J106" i="1" s="1"/>
  <c r="H105" i="1"/>
  <c r="I105" i="1" s="1"/>
  <c r="J105" i="1" s="1"/>
  <c r="H104" i="1"/>
  <c r="I104" i="1" s="1"/>
  <c r="J104" i="1" s="1"/>
  <c r="H103" i="1"/>
  <c r="I103" i="1" s="1"/>
  <c r="J103" i="1" s="1"/>
  <c r="H102" i="1"/>
  <c r="I102" i="1" s="1"/>
  <c r="J102" i="1" s="1"/>
  <c r="H101" i="1"/>
  <c r="I101" i="1" s="1"/>
  <c r="J101" i="1" s="1"/>
  <c r="H100" i="1"/>
  <c r="I100" i="1" s="1"/>
  <c r="J100" i="1" s="1"/>
  <c r="H99" i="1"/>
  <c r="I99" i="1" s="1"/>
  <c r="J99" i="1" s="1"/>
  <c r="H98" i="1"/>
  <c r="I98" i="1" s="1"/>
  <c r="J98" i="1" s="1"/>
  <c r="H95" i="1"/>
  <c r="I95" i="1" s="1"/>
  <c r="J95" i="1" s="1"/>
  <c r="H93" i="1"/>
  <c r="I93" i="1" s="1"/>
  <c r="J93" i="1" s="1"/>
  <c r="H91" i="1"/>
  <c r="I91" i="1" s="1"/>
  <c r="J91" i="1" s="1"/>
  <c r="H90" i="1"/>
  <c r="I90" i="1" s="1"/>
  <c r="J90" i="1" s="1"/>
  <c r="H92" i="1"/>
  <c r="I92" i="1" s="1"/>
  <c r="J92" i="1" s="1"/>
  <c r="H88" i="1"/>
  <c r="I88" i="1" s="1"/>
  <c r="J88" i="1" s="1"/>
  <c r="H87" i="1"/>
  <c r="I87" i="1" s="1"/>
  <c r="J87" i="1" s="1"/>
  <c r="H86" i="1"/>
  <c r="I86" i="1" s="1"/>
  <c r="J86" i="1" s="1"/>
  <c r="H85" i="1"/>
  <c r="I85" i="1" s="1"/>
  <c r="J85" i="1" s="1"/>
  <c r="H84" i="1"/>
  <c r="I84" i="1" s="1"/>
  <c r="J84" i="1" s="1"/>
  <c r="H83" i="1"/>
  <c r="I83" i="1" s="1"/>
  <c r="J83" i="1" s="1"/>
  <c r="H81" i="1"/>
  <c r="I81" i="1" s="1"/>
  <c r="J81" i="1" s="1"/>
  <c r="H80" i="1"/>
  <c r="I80" i="1" s="1"/>
  <c r="J80" i="1" s="1"/>
  <c r="H79" i="1"/>
  <c r="I79" i="1" s="1"/>
  <c r="J79" i="1" s="1"/>
  <c r="I75" i="1"/>
  <c r="J75" i="1" s="1"/>
  <c r="I72" i="1"/>
  <c r="J72" i="1" s="1"/>
  <c r="I71" i="1"/>
  <c r="J71" i="1" s="1"/>
  <c r="H69" i="1"/>
  <c r="I69" i="1" s="1"/>
  <c r="J69" i="1" s="1"/>
  <c r="H68" i="1"/>
  <c r="I68" i="1" s="1"/>
  <c r="J68" i="1" s="1"/>
  <c r="H66" i="1"/>
  <c r="I66" i="1" s="1"/>
  <c r="J66" i="1" s="1"/>
  <c r="H67" i="1"/>
  <c r="I67" i="1" s="1"/>
  <c r="J67" i="1" s="1"/>
  <c r="A177" i="1"/>
  <c r="J7" i="1" l="1"/>
  <c r="J177" i="1" s="1"/>
  <c r="I177" i="1"/>
  <c r="H177" i="1"/>
  <c r="A1" i="1"/>
</calcChain>
</file>

<file path=xl/sharedStrings.xml><?xml version="1.0" encoding="utf-8"?>
<sst xmlns="http://schemas.openxmlformats.org/spreadsheetml/2006/main" count="197" uniqueCount="187">
  <si>
    <t>TOTAL</t>
  </si>
  <si>
    <t>NUMBER</t>
  </si>
  <si>
    <t>CITY OF DINUBA DOWNTOWN ASSMT DIST</t>
  </si>
  <si>
    <t xml:space="preserve">CITY OF DINUBA L &amp; L </t>
  </si>
  <si>
    <t xml:space="preserve">CITY OF FARMERSVILLE     L &amp; L </t>
  </si>
  <si>
    <t>CITY OF LINDSAY       L &amp; L 96-01</t>
  </si>
  <si>
    <t>CITY OF PORTERVILLE     L &amp; L</t>
  </si>
  <si>
    <t>CITY OF TULARE     L &amp; L 90-01</t>
  </si>
  <si>
    <t>CITY OF TULARE     L &amp; L 91-01</t>
  </si>
  <si>
    <t>CITY OF TULARE     L &amp; L 93-01</t>
  </si>
  <si>
    <t>CITY OF TULARE     L &amp; L 00-01</t>
  </si>
  <si>
    <t>CITY OF VISALIA     SEWER MT</t>
  </si>
  <si>
    <t>CITY OF VISALIA     DEL REFUSE</t>
  </si>
  <si>
    <t>CITY OF VISALIA     NE SPECIAL SERV</t>
  </si>
  <si>
    <t>CITY OF VISALIA     L &amp; L</t>
  </si>
  <si>
    <t>CITY OF VISALIA     LOS RIOS-1915 ACT Bond</t>
  </si>
  <si>
    <t>ALPINE VILLAGE-SEQUOIA CREST</t>
  </si>
  <si>
    <t>LEMON COVE SANITARY     SEWER CHG</t>
  </si>
  <si>
    <t>OROSI PUD  MIDWAY    SEWER MT PRIN</t>
  </si>
  <si>
    <t>OROSI PUD  MIDWAY     SEWER MT INT</t>
  </si>
  <si>
    <t>NE OROSI PUD     WATER MT PRIN</t>
  </si>
  <si>
    <t>NE OROSI PUD     WATER MT INT</t>
  </si>
  <si>
    <t>PONDEROSA CSD     SNOW REMOVAL</t>
  </si>
  <si>
    <t>PONDEROSA CSD     WATER SERVICE</t>
  </si>
  <si>
    <t>THREE RIVERS CSD     CSD FEE</t>
  </si>
  <si>
    <t>CITRUS PEST A</t>
  </si>
  <si>
    <t>WOODLAKE FIRE DIST     FIRE BENEFIT ASMT</t>
  </si>
  <si>
    <t>DUCOR CSD     WATER MT PRINC - 1915 ACT</t>
  </si>
  <si>
    <t xml:space="preserve">DUCOR CSD     WATER MT INT - 1915 ACT </t>
  </si>
  <si>
    <t>DUCOR CSD     WATER ASMT PRINC - 1915 ACT</t>
  </si>
  <si>
    <t>DUCOR CSD     WATER ASMT INT - 1915 ACT</t>
  </si>
  <si>
    <t>EL RANCHO SEWER CHG  CNTY SERVICE AREA #1</t>
  </si>
  <si>
    <t>DELFT COLONY SEWER #1</t>
  </si>
  <si>
    <t>DELFT COLONY WATER #1</t>
  </si>
  <si>
    <t>SEVILLE SEWER #1</t>
  </si>
  <si>
    <t>TERRA BELLA  SEWER PRINCIPLE</t>
  </si>
  <si>
    <t>TERRA BELLA  SEWER INTEREST</t>
  </si>
  <si>
    <t>TERRA BELLA SEWER     DEL SEWER CHG</t>
  </si>
  <si>
    <t>TRAVER SEWER #1</t>
  </si>
  <si>
    <t>TOOLEVILLE ZOB</t>
  </si>
  <si>
    <t>YETTEM SEWER #1</t>
  </si>
  <si>
    <t>YETTEM WATER #1</t>
  </si>
  <si>
    <t xml:space="preserve">TONYVILLE SEWER </t>
  </si>
  <si>
    <t>OROSI LAND &amp; LIGHT 92-01</t>
  </si>
  <si>
    <t>TULARE COUNTY SUBST BLDG</t>
  </si>
  <si>
    <t>OROSI STORM  95-720</t>
  </si>
  <si>
    <t>OROSI STORM  98-722</t>
  </si>
  <si>
    <t>TULARE COUNTY FIRE DEPT WEED ABATEMENT</t>
  </si>
  <si>
    <t>WOODVILLE PUD</t>
  </si>
  <si>
    <t>WELLS TRACT DEL WTR CHG</t>
  </si>
  <si>
    <t>WELLS TRACT DEL SEWER CHG</t>
  </si>
  <si>
    <t># of Assessments</t>
  </si>
  <si>
    <t>Direct Charge Total</t>
  </si>
  <si>
    <t>Report Charge</t>
  </si>
  <si>
    <t>Charge per Asmt</t>
  </si>
  <si>
    <t>Total Charges</t>
  </si>
  <si>
    <t>CITY OF LINDSAY       L &amp; L 01-01</t>
  </si>
  <si>
    <t>CITY OF LINDSAY       L &amp; L 02-01</t>
  </si>
  <si>
    <t>CITY OF LINDSAY       L &amp; L 02-02</t>
  </si>
  <si>
    <t>GOSHEN COMMUNITY SERVICE DISTRICT</t>
  </si>
  <si>
    <t>CITY OF TULARE     L &amp; L 01-01</t>
  </si>
  <si>
    <t>CITY OF VISALIA     BUSINESS INCENTIVE</t>
  </si>
  <si>
    <t>ALTA IRRIGATION</t>
  </si>
  <si>
    <t>CITRUS PEST B</t>
  </si>
  <si>
    <t>CITY OF TULARE     L &amp; L 03-01</t>
  </si>
  <si>
    <t>CITY OF TULARE     L &amp; L 03-02</t>
  </si>
  <si>
    <t>CITY OF EXETER     WEED ABATEMENT Non Teeter</t>
  </si>
  <si>
    <t>CITY OF FARMERSVILLE     CURB &amp; GUTTER Non T</t>
  </si>
  <si>
    <t>CITY OF FARMERSVILLE     WEED ABATEMENT Non T</t>
  </si>
  <si>
    <t>CITY OF PVLE  WEED ABATEMENT new # in 04 for NT</t>
  </si>
  <si>
    <t>CITY OF TULARE     WEED ABATEMENT POST 04 NT</t>
  </si>
  <si>
    <t>RICHGROVE CSD</t>
  </si>
  <si>
    <t>CITY OF VISALIA     WEED ABATEMENT POST 04 NT</t>
  </si>
  <si>
    <t>CITY OF WOODLAKE     NUISANCE ABATEMENT NT</t>
  </si>
  <si>
    <t>THREE RIVERS MEMORIAL DISTRICT</t>
  </si>
  <si>
    <t>TABLE GRAPE PEST &amp; DISEASE CONTROL</t>
  </si>
  <si>
    <t>CITY OF PORTERVILLE   CITY SERVICES</t>
  </si>
  <si>
    <t>CITY OF LINDSAY       L &amp; L 92-01</t>
  </si>
  <si>
    <t>CITY OF TULARE     L &amp; L 05-ALL</t>
  </si>
  <si>
    <t>CITY OF VISALIA     L &amp; L PARK DIST</t>
  </si>
  <si>
    <t>CITY OF LINDSAY       L &amp; L 07-01</t>
  </si>
  <si>
    <t>CITY OF LINDSAY       L &amp; L 07-02</t>
  </si>
  <si>
    <t>CITY OF TULARE     L &amp; L 89-ALL</t>
  </si>
  <si>
    <t>CITY OF VISALIA     VILLAGE WEST ROAD</t>
  </si>
  <si>
    <t>SPRINGVILLE MEMORIAL DISTRICT</t>
  </si>
  <si>
    <t>CITY OF VISALIA     BUILDING ABATEMENT</t>
  </si>
  <si>
    <t>THREE RIVERS CSD     ID #1</t>
  </si>
  <si>
    <t>OROSI STORM  04-754</t>
  </si>
  <si>
    <t>CITY OF VISALIA     IMPROVNT DIST</t>
  </si>
  <si>
    <t>CITY OF VISALIA     CURB &amp; GUTTER</t>
  </si>
  <si>
    <t>CITY OF EXETER     BLDG &amp; LOT CLR - Non Teeter</t>
  </si>
  <si>
    <t>CITY OF EXETER     L &amp; L 91-01</t>
  </si>
  <si>
    <t>CITY OF TULARE     BUILDING ABATEMENT POST 04 NT</t>
  </si>
  <si>
    <t xml:space="preserve">CITY OF WOODLAKE     L &amp; L </t>
  </si>
  <si>
    <t>EARLIMART L &amp; L 02-01</t>
  </si>
  <si>
    <t>EARLIMART STORM DRAIN 04-744</t>
  </si>
  <si>
    <t>EARLIMART STORM DRAIN 02-746</t>
  </si>
  <si>
    <t>TIPTON STORM DRAIN 02-748</t>
  </si>
  <si>
    <t>TEVISTON STORM DRAIN 04-752</t>
  </si>
  <si>
    <t>CUTLER STORM DRAIN 05-764</t>
  </si>
  <si>
    <t>TULARE COUNTY PENALTY ASSMT</t>
  </si>
  <si>
    <t>VISALIA ROAD IMPR 05-772R</t>
  </si>
  <si>
    <t>VISALIA SDRAIN 07-792</t>
  </si>
  <si>
    <t>VISALIA ROAD IMPR 04-792R</t>
  </si>
  <si>
    <t xml:space="preserve">DIRECT CHARGE NAME </t>
  </si>
  <si>
    <t>DELTA VECTOR CONTROL DISTRICT</t>
  </si>
  <si>
    <t>VISALIA SDRAIN 07-767</t>
  </si>
  <si>
    <t>VISALIA ROAD IMPR 07-767R</t>
  </si>
  <si>
    <t>VISALIA 05-759R ROAD</t>
  </si>
  <si>
    <t>GOSHEN 09-804R ROAD</t>
  </si>
  <si>
    <t>CITY OF VISALIA     ORCHARD WALK</t>
  </si>
  <si>
    <t>LOCAL WILLIAMSON ACT AB1265</t>
  </si>
  <si>
    <t>SEVILLE WATER</t>
  </si>
  <si>
    <t>CITY OF LINDSAY       L &amp; L 09-01</t>
  </si>
  <si>
    <t>CITY OF LINDSAY       L &amp; L 11-01</t>
  </si>
  <si>
    <t>GOSHEN CSD L&amp;L</t>
  </si>
  <si>
    <t>NEW AGENCIES ADDED</t>
  </si>
  <si>
    <t>TULARE LAKE DRAINAGE DISTRICT</t>
  </si>
  <si>
    <t>CITY OF PORTERVILLE DEVELOPMENT FEE</t>
  </si>
  <si>
    <t>CITY OF VISALIA     OPEN SPACE</t>
  </si>
  <si>
    <t>CITY OF TULARE     PUBLIC WORKS IMPROVEMENT/ 10-01</t>
  </si>
  <si>
    <t>PHFA CA PACE (EXETER)</t>
  </si>
  <si>
    <t>ALPAUGH CSD</t>
  </si>
  <si>
    <t>KENNEDY MEADOWS</t>
  </si>
  <si>
    <t>GOSHEN 12-804R ROAD</t>
  </si>
  <si>
    <t>CITY OF PORTERVILLE MISC FEE</t>
  </si>
  <si>
    <t>TULARE IRRIGATION DISTRICT</t>
  </si>
  <si>
    <t>CITY OF PORTERVILLE SEWER</t>
  </si>
  <si>
    <t>CITY OF PORTERVILLE UTIL</t>
  </si>
  <si>
    <t>CITY OF EXETER     NUISANCE ABATEMENT</t>
  </si>
  <si>
    <t>CITY OF VISALIA     WATER ASSESSMENT</t>
  </si>
  <si>
    <t>VISALIA 13-792R</t>
  </si>
  <si>
    <t>VISALIA 13-792</t>
  </si>
  <si>
    <t>WESTERN RIVERSIDE COUNCIL OF GOVERNMENTS</t>
  </si>
  <si>
    <t>CALIFORNIA FIRST PACE</t>
  </si>
  <si>
    <t>CITY OF DINUBA  NEBRASKA PARK L&amp;L</t>
  </si>
  <si>
    <t>CITY OF DINUBA  VISCAYA L&amp;L</t>
  </si>
  <si>
    <t>CITY OF DINUBA  PARKSIDE VILLAGE L&amp;L</t>
  </si>
  <si>
    <t>CITY OF DINUBA  PARKSIDE-MUIRFIELD L&amp;L</t>
  </si>
  <si>
    <t>CITY OF TULARE     PBID</t>
  </si>
  <si>
    <t>TRAVER 14-830</t>
  </si>
  <si>
    <t>VISALIA 14-792R</t>
  </si>
  <si>
    <t>VISALIA 14-792 STORM</t>
  </si>
  <si>
    <t>CITY OF VISALIA     PARKING LIEU</t>
  </si>
  <si>
    <t>CONSOLIDATED IRRIGATION DISTRICT</t>
  </si>
  <si>
    <t>CA MUNICIPAL PACE (CMFA)</t>
  </si>
  <si>
    <t>CA OPEN PACE (CSCDA)</t>
  </si>
  <si>
    <t>YGRENE (GSFA)</t>
  </si>
  <si>
    <t>CITY OF LINDSAY       WEED ABATEMENT</t>
  </si>
  <si>
    <t>TRI-COUNTY WATER AUTHORITY</t>
  </si>
  <si>
    <t>16-767-VISALIA</t>
  </si>
  <si>
    <t>16-767R-VISALIA</t>
  </si>
  <si>
    <t>CITY OF DINUBA FACILITIES DIST</t>
  </si>
  <si>
    <t xml:space="preserve">CITY OF TULARE     L &amp; L POST 07 </t>
  </si>
  <si>
    <t>TULARE COUNTY COMMUNITY FACILITIES DISTRICT</t>
  </si>
  <si>
    <t>EAST OROSI CSD</t>
  </si>
  <si>
    <t>TRACT 92 CSD</t>
  </si>
  <si>
    <t>LINDMORE IRRIGATION DISTRICT</t>
  </si>
  <si>
    <t>18-789 GOSHEN</t>
  </si>
  <si>
    <t>18-789R GOSHEN</t>
  </si>
  <si>
    <t>17-003 OROSI</t>
  </si>
  <si>
    <t>17-003R OROSI</t>
  </si>
  <si>
    <t>CITY OF LINDSAY DELINQUENT SERVICES</t>
  </si>
  <si>
    <t>ANNUAL TRASH / RECYCLE</t>
  </si>
  <si>
    <t>ANNUAL SEWER CHARGE</t>
  </si>
  <si>
    <t>NSF Additional Fee (Internal, No X's needed)</t>
  </si>
  <si>
    <t>GREATER KAWEAH GROUNDWATER SUSTAINABILITY AGENCY</t>
  </si>
  <si>
    <t>EAST KAWEAH GROUNDWATER SUSTAINABILITY AGENCY</t>
  </si>
  <si>
    <t>PORTERVILLE 20-20-002R</t>
  </si>
  <si>
    <t>GOSHEN STORM DRAIN 19-789</t>
  </si>
  <si>
    <t>GOSHEN ROAD 19-789R</t>
  </si>
  <si>
    <t>20-770-PIXLEY</t>
  </si>
  <si>
    <t>20-770R-PIXLEY</t>
  </si>
  <si>
    <t>20-19-003-GOSHEN</t>
  </si>
  <si>
    <t>20-19-003R-GOSHEN</t>
  </si>
  <si>
    <t>SELMA-KINGSBURG-FOWLER CSD - SEWER REPLACEMENT</t>
  </si>
  <si>
    <t>SELMA-KINGSBURG-FOWLER CSD - SEWER CHARGES</t>
  </si>
  <si>
    <t>December 10th</t>
  </si>
  <si>
    <t>April 10th</t>
  </si>
  <si>
    <t>Deducted from your apportionment</t>
  </si>
  <si>
    <t xml:space="preserve">2023/24 Direct Charges </t>
  </si>
  <si>
    <t>21-789 GOSHEN STORM DRAIN</t>
  </si>
  <si>
    <t>21-789R GOSHEN</t>
  </si>
  <si>
    <t>EAST OROSI</t>
  </si>
  <si>
    <t>*-Mello Roos ** 1915 Act Bond</t>
  </si>
  <si>
    <t>**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</si>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</sst>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;@"/>
  </numFmts>
  <fonts count="7">
    <font>
      <sz val="12"/>
      <name val="SWISS"/>
    </font>
    <font>
      <sz val="14"/>
      <color indexed="8"/>
      <name val="SWISS"/>
    </font>
    <font>
      <sz val="14"/>
      <color indexed="12"/>
      <name val="SWISS"/>
    </font>
    <font>
      <sz val="12"/>
      <name val="SWISS"/>
    </font>
    <font>
      <sz val="14"/>
      <name val="SWISS"/>
    </font>
    <font>
      <b/>
      <sz val="14"/>
      <color indexed="12"/>
      <name val="SWISS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darkGray">
        <bgColor indexed="9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</borders>
  <cellStyleXfs count="2">
    <xf numFmtId="0" fontId="0" fillId="0" borderId="0"/>
    <xf numFmtId="0" fontId="6" fillId="0" borderId="0"/>
  </cellStyleXfs>
  <cellXfs count="58">
    <xf numFmtId="0" fontId="0" fillId="0" borderId="0" xfId="0" applyProtection="1">
      <protection locked="0"/>
    </xf>
    <xf numFmtId="0" fontId="0" fillId="0" borderId="0" xfId="0"/>
    <xf numFmtId="4" fontId="2" fillId="2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/>
    <xf numFmtId="0" fontId="3" fillId="0" borderId="0" xfId="0" applyFont="1" applyProtection="1">
      <protection locked="0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textRotation="90"/>
    </xf>
    <xf numFmtId="0" fontId="1" fillId="0" borderId="4" xfId="0" applyFont="1" applyBorder="1" applyAlignment="1">
      <alignment horizontal="center"/>
    </xf>
    <xf numFmtId="4" fontId="3" fillId="0" borderId="0" xfId="0" applyNumberFormat="1" applyFont="1"/>
    <xf numFmtId="0" fontId="5" fillId="0" borderId="0" xfId="0" applyFont="1"/>
    <xf numFmtId="0" fontId="3" fillId="3" borderId="0" xfId="0" applyFont="1" applyFill="1"/>
    <xf numFmtId="3" fontId="3" fillId="0" borderId="0" xfId="0" applyNumberFormat="1" applyFont="1"/>
    <xf numFmtId="0" fontId="1" fillId="6" borderId="1" xfId="0" applyFont="1" applyFill="1" applyBorder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6" borderId="1" xfId="0" applyFont="1" applyFill="1" applyBorder="1"/>
    <xf numFmtId="0" fontId="4" fillId="0" borderId="1" xfId="0" applyFont="1" applyBorder="1"/>
    <xf numFmtId="0" fontId="1" fillId="5" borderId="1" xfId="0" applyFont="1" applyFill="1" applyBorder="1"/>
    <xf numFmtId="4" fontId="2" fillId="2" borderId="5" xfId="0" applyNumberFormat="1" applyFont="1" applyFill="1" applyBorder="1" applyAlignment="1">
      <alignment horizontal="right"/>
    </xf>
    <xf numFmtId="39" fontId="2" fillId="0" borderId="5" xfId="0" applyNumberFormat="1" applyFont="1" applyBorder="1" applyAlignment="1">
      <alignment horizontal="right"/>
    </xf>
    <xf numFmtId="37" fontId="2" fillId="0" borderId="5" xfId="0" applyNumberFormat="1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4" fontId="2" fillId="0" borderId="1" xfId="0" applyNumberFormat="1" applyFont="1" applyBorder="1" applyAlignment="1" applyProtection="1">
      <alignment horizontal="center"/>
      <protection locked="0"/>
    </xf>
    <xf numFmtId="3" fontId="2" fillId="0" borderId="1" xfId="0" applyNumberFormat="1" applyFont="1" applyBorder="1" applyAlignment="1">
      <alignment horizontal="center"/>
    </xf>
    <xf numFmtId="4" fontId="1" fillId="0" borderId="1" xfId="0" applyNumberFormat="1" applyFont="1" applyBorder="1" applyProtection="1">
      <protection locked="0"/>
    </xf>
    <xf numFmtId="0" fontId="1" fillId="4" borderId="1" xfId="0" applyFont="1" applyFill="1" applyBorder="1" applyAlignment="1">
      <alignment horizontal="center"/>
    </xf>
    <xf numFmtId="4" fontId="1" fillId="2" borderId="6" xfId="0" applyNumberFormat="1" applyFont="1" applyFill="1" applyBorder="1"/>
    <xf numFmtId="4" fontId="1" fillId="0" borderId="8" xfId="0" applyNumberFormat="1" applyFont="1" applyBorder="1" applyProtection="1">
      <protection locked="0"/>
    </xf>
    <xf numFmtId="4" fontId="1" fillId="0" borderId="7" xfId="0" applyNumberFormat="1" applyFont="1" applyBorder="1" applyProtection="1">
      <protection locked="0"/>
    </xf>
    <xf numFmtId="0" fontId="1" fillId="4" borderId="8" xfId="0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9" xfId="0" applyFont="1" applyBorder="1"/>
    <xf numFmtId="4" fontId="2" fillId="2" borderId="9" xfId="0" applyNumberFormat="1" applyFont="1" applyFill="1" applyBorder="1" applyAlignment="1" applyProtection="1">
      <alignment horizontal="center"/>
      <protection locked="0"/>
    </xf>
    <xf numFmtId="4" fontId="2" fillId="0" borderId="9" xfId="0" applyNumberFormat="1" applyFont="1" applyBorder="1" applyAlignment="1" applyProtection="1">
      <alignment horizontal="center"/>
      <protection locked="0"/>
    </xf>
    <xf numFmtId="4" fontId="1" fillId="0" borderId="9" xfId="0" applyNumberFormat="1" applyFont="1" applyBorder="1" applyProtection="1">
      <protection locked="0"/>
    </xf>
    <xf numFmtId="4" fontId="2" fillId="2" borderId="10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4" fontId="2" fillId="2" borderId="2" xfId="0" applyNumberFormat="1" applyFont="1" applyFill="1" applyBorder="1" applyAlignment="1" applyProtection="1">
      <alignment horizontal="center"/>
      <protection locked="0"/>
    </xf>
    <xf numFmtId="4" fontId="2" fillId="0" borderId="2" xfId="0" applyNumberFormat="1" applyFont="1" applyBorder="1" applyAlignment="1" applyProtection="1">
      <alignment horizontal="center"/>
      <protection locked="0"/>
    </xf>
    <xf numFmtId="4" fontId="1" fillId="0" borderId="2" xfId="0" applyNumberFormat="1" applyFont="1" applyBorder="1" applyProtection="1"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/>
    <xf numFmtId="0" fontId="3" fillId="0" borderId="0" xfId="0" applyFont="1" applyAlignment="1">
      <alignment horizontal="left"/>
    </xf>
    <xf numFmtId="0" fontId="1" fillId="0" borderId="16" xfId="0" applyFont="1" applyBorder="1" applyAlignment="1">
      <alignment horizontal="center" textRotation="90"/>
    </xf>
    <xf numFmtId="0" fontId="3" fillId="0" borderId="0" xfId="0" applyFont="1" applyAlignment="1">
      <alignment horizontal="left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0" xfId="0" applyFont="1" applyBorder="1"/>
    <xf numFmtId="0" fontId="1" fillId="0" borderId="10" xfId="0" applyFont="1" applyBorder="1"/>
    <xf numFmtId="0" fontId="1" fillId="0" borderId="11" xfId="0" applyFont="1" applyBorder="1"/>
    <xf numFmtId="164" fontId="1" fillId="0" borderId="3" xfId="0" applyNumberFormat="1" applyFont="1" applyBorder="1" applyAlignment="1">
      <alignment horizontal="center" textRotation="90"/>
    </xf>
    <xf numFmtId="164" fontId="1" fillId="0" borderId="1" xfId="0" applyNumberFormat="1" applyFont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 fitToPage="1"/>
  </sheetPr>
  <dimension ref="A1:L177"/>
  <sheetViews>
    <sheetView tabSelected="1" showOutlineSymbols="0" zoomScale="85" zoomScaleNormal="85" workbookViewId="0">
      <pane ySplit="5" topLeftCell="A6" activePane="bottomLeft" state="frozen"/>
      <selection pane="bottomLeft" sqref="A1:B1"/>
    </sheetView>
  </sheetViews>
  <sheetFormatPr defaultColWidth="9.6640625" defaultRowHeight="15"/>
  <cols>
    <col min="1" max="1" width="9.6640625" style="4" customWidth="1"/>
    <col min="2" max="2" width="52.88671875" style="4" customWidth="1"/>
    <col min="3" max="3" width="3.77734375" style="4" customWidth="1"/>
    <col min="4" max="4" width="10.88671875" style="4" customWidth="1"/>
    <col min="5" max="5" width="16.21875" style="4" customWidth="1"/>
    <col min="6" max="6" width="11.33203125" style="4" customWidth="1"/>
    <col min="7" max="7" width="10.109375" style="3" customWidth="1"/>
    <col min="8" max="8" width="12.6640625" style="3" customWidth="1"/>
    <col min="9" max="10" width="10.6640625" style="4" bestFit="1" customWidth="1"/>
    <col min="11" max="11" width="6.6640625" style="4" customWidth="1"/>
    <col min="12" max="12" width="25.6640625" style="4" customWidth="1"/>
    <col min="13" max="16384" width="9.6640625" style="4"/>
  </cols>
  <sheetData>
    <row r="1" spans="1:12" ht="18">
      <c r="A1" s="49" t="str">
        <f>"AGENCIES WITH DIRECT CHARGES ON TAX ROLL "&amp;LEFT(B3,7)</f>
        <v>AGENCIES WITH DIRECT CHARGES ON TAX ROLL 2023/24</v>
      </c>
      <c r="B1" s="49"/>
      <c r="C1" s="47"/>
      <c r="D1" s="3"/>
      <c r="E1" s="3"/>
      <c r="F1" s="3"/>
      <c r="H1" s="13"/>
      <c r="I1" s="3"/>
      <c r="J1" s="3"/>
      <c r="K1" s="3"/>
      <c r="L1" s="3"/>
    </row>
    <row r="2" spans="1:12" ht="18.75" thickBot="1">
      <c r="A2" s="3"/>
      <c r="B2" s="10" t="s">
        <v>116</v>
      </c>
      <c r="C2" s="1"/>
      <c r="D2" s="1"/>
      <c r="E2" s="8"/>
      <c r="F2" s="11"/>
      <c r="G2" s="1"/>
      <c r="H2" s="13"/>
      <c r="I2" s="3"/>
      <c r="J2" s="3"/>
      <c r="K2" s="3"/>
      <c r="L2" s="3"/>
    </row>
    <row r="3" spans="1:12" ht="19.5" thickTop="1" thickBot="1">
      <c r="A3"/>
      <c r="B3" s="9" t="s">
        <v>180</v>
      </c>
      <c r="C3" s="9"/>
      <c r="D3" s="3"/>
      <c r="E3" s="3"/>
      <c r="F3" s="3"/>
      <c r="H3" s="50" t="s">
        <v>179</v>
      </c>
      <c r="I3" s="51"/>
      <c r="J3" s="52"/>
      <c r="K3" s="3"/>
      <c r="L3" s="3"/>
    </row>
    <row r="4" spans="1:12" ht="207" thickTop="1">
      <c r="A4" s="5"/>
      <c r="B4" s="5"/>
      <c r="C4" s="56" t="s">
        <v>184</v>
      </c>
      <c r="D4" s="6" t="s">
        <v>53</v>
      </c>
      <c r="E4" s="6" t="s">
        <v>52</v>
      </c>
      <c r="F4" s="6" t="s">
        <v>51</v>
      </c>
      <c r="G4" s="6" t="s">
        <v>54</v>
      </c>
      <c r="H4" s="6" t="s">
        <v>55</v>
      </c>
      <c r="I4" s="6" t="s">
        <v>177</v>
      </c>
      <c r="J4" s="48" t="s">
        <v>178</v>
      </c>
      <c r="K4" s="3"/>
      <c r="L4" s="3"/>
    </row>
    <row r="5" spans="1:12" ht="18.75" thickBot="1">
      <c r="A5" s="7" t="s">
        <v>1</v>
      </c>
      <c r="B5" s="7" t="s">
        <v>104</v>
      </c>
      <c r="C5" s="7"/>
      <c r="D5" s="7"/>
      <c r="E5" s="7"/>
      <c r="F5" s="7"/>
      <c r="G5" s="7"/>
      <c r="H5" s="7"/>
      <c r="I5" s="7"/>
      <c r="J5" s="7"/>
      <c r="K5" s="3"/>
      <c r="L5" s="3"/>
    </row>
    <row r="6" spans="1:12" ht="18.75" thickTop="1">
      <c r="A6" s="14">
        <v>51687</v>
      </c>
      <c r="B6" s="15" t="s">
        <v>111</v>
      </c>
      <c r="C6" s="15"/>
      <c r="D6" s="26"/>
      <c r="E6" s="2">
        <v>5066994.9800000004</v>
      </c>
      <c r="F6" s="24">
        <v>12532</v>
      </c>
      <c r="G6" s="26"/>
      <c r="H6" s="26"/>
      <c r="I6" s="26"/>
      <c r="J6" s="26"/>
      <c r="K6" s="3"/>
      <c r="L6" s="3"/>
    </row>
    <row r="7" spans="1:12" ht="18">
      <c r="A7" s="14">
        <v>51688</v>
      </c>
      <c r="B7" s="15" t="s">
        <v>154</v>
      </c>
      <c r="C7" s="57" t="s">
        <v>186</v>
      </c>
      <c r="D7" s="2">
        <v>200</v>
      </c>
      <c r="E7" s="2">
        <v>229475.82</v>
      </c>
      <c r="F7" s="24">
        <v>147</v>
      </c>
      <c r="G7" s="23">
        <v>1</v>
      </c>
      <c r="H7" s="28">
        <f t="shared" ref="H7:H24" si="0">(+F7*G7)+D7</f>
        <v>347</v>
      </c>
      <c r="I7" s="28">
        <f>H7/2</f>
        <v>173.5</v>
      </c>
      <c r="J7" s="28">
        <f>I7</f>
        <v>173.5</v>
      </c>
      <c r="K7" s="3"/>
      <c r="L7" s="3"/>
    </row>
    <row r="8" spans="1:12" ht="18">
      <c r="A8" s="14">
        <v>51691</v>
      </c>
      <c r="B8" s="15" t="s">
        <v>123</v>
      </c>
      <c r="C8" s="15"/>
      <c r="D8" s="2">
        <v>200</v>
      </c>
      <c r="E8" s="2">
        <v>33515</v>
      </c>
      <c r="F8" s="24">
        <v>195</v>
      </c>
      <c r="G8" s="23">
        <v>1</v>
      </c>
      <c r="H8" s="29">
        <f t="shared" si="0"/>
        <v>395</v>
      </c>
      <c r="I8" s="28">
        <f t="shared" ref="I8:I74" si="1">H8/2</f>
        <v>197.5</v>
      </c>
      <c r="J8" s="28">
        <f t="shared" ref="J8:J74" si="2">I8</f>
        <v>197.5</v>
      </c>
      <c r="K8" s="3"/>
      <c r="L8" s="3"/>
    </row>
    <row r="9" spans="1:12" ht="18">
      <c r="A9" s="14">
        <v>51739</v>
      </c>
      <c r="B9" s="15" t="s">
        <v>168</v>
      </c>
      <c r="C9" s="15"/>
      <c r="D9" s="2">
        <v>200</v>
      </c>
      <c r="E9" s="2">
        <v>2235.04</v>
      </c>
      <c r="F9" s="24">
        <v>8</v>
      </c>
      <c r="G9" s="23">
        <v>1</v>
      </c>
      <c r="H9" s="28">
        <f t="shared" si="0"/>
        <v>208</v>
      </c>
      <c r="I9" s="28">
        <f t="shared" si="1"/>
        <v>104</v>
      </c>
      <c r="J9" s="28">
        <f t="shared" si="2"/>
        <v>104</v>
      </c>
      <c r="K9" s="3"/>
      <c r="L9" s="3"/>
    </row>
    <row r="10" spans="1:12" ht="18">
      <c r="A10" s="14">
        <v>51740</v>
      </c>
      <c r="B10" s="15" t="s">
        <v>169</v>
      </c>
      <c r="C10" s="15"/>
      <c r="D10" s="2">
        <v>200</v>
      </c>
      <c r="E10" s="2">
        <v>2187</v>
      </c>
      <c r="F10" s="24">
        <v>25</v>
      </c>
      <c r="G10" s="23">
        <v>1</v>
      </c>
      <c r="H10" s="28">
        <f t="shared" si="0"/>
        <v>225</v>
      </c>
      <c r="I10" s="28">
        <f t="shared" si="1"/>
        <v>112.5</v>
      </c>
      <c r="J10" s="28">
        <f t="shared" si="2"/>
        <v>112.5</v>
      </c>
      <c r="K10" s="3"/>
      <c r="L10" s="3"/>
    </row>
    <row r="11" spans="1:12" ht="18">
      <c r="A11" s="14">
        <v>51741</v>
      </c>
      <c r="B11" s="15" t="s">
        <v>170</v>
      </c>
      <c r="C11" s="15"/>
      <c r="D11" s="2">
        <v>200</v>
      </c>
      <c r="E11" s="2">
        <v>2721.5</v>
      </c>
      <c r="F11" s="24">
        <v>25</v>
      </c>
      <c r="G11" s="23">
        <v>1</v>
      </c>
      <c r="H11" s="28">
        <f t="shared" si="0"/>
        <v>225</v>
      </c>
      <c r="I11" s="28">
        <f t="shared" si="1"/>
        <v>112.5</v>
      </c>
      <c r="J11" s="28">
        <f t="shared" si="2"/>
        <v>112.5</v>
      </c>
      <c r="K11" s="3"/>
      <c r="L11" s="3"/>
    </row>
    <row r="12" spans="1:12" ht="18">
      <c r="A12" s="14">
        <v>51742</v>
      </c>
      <c r="B12" s="15" t="s">
        <v>171</v>
      </c>
      <c r="C12" s="15"/>
      <c r="D12" s="2">
        <v>200</v>
      </c>
      <c r="E12" s="2">
        <v>2208</v>
      </c>
      <c r="F12" s="24">
        <v>30</v>
      </c>
      <c r="G12" s="23">
        <v>1</v>
      </c>
      <c r="H12" s="28">
        <f t="shared" si="0"/>
        <v>230</v>
      </c>
      <c r="I12" s="28">
        <f t="shared" si="1"/>
        <v>115</v>
      </c>
      <c r="J12" s="28">
        <f t="shared" si="2"/>
        <v>115</v>
      </c>
      <c r="K12" s="3"/>
      <c r="L12" s="3"/>
    </row>
    <row r="13" spans="1:12" ht="18">
      <c r="A13" s="14">
        <v>51743</v>
      </c>
      <c r="B13" s="15" t="s">
        <v>172</v>
      </c>
      <c r="C13" s="15"/>
      <c r="D13" s="2">
        <v>200</v>
      </c>
      <c r="E13" s="2">
        <v>3163.2</v>
      </c>
      <c r="F13" s="24">
        <v>30</v>
      </c>
      <c r="G13" s="23">
        <v>1</v>
      </c>
      <c r="H13" s="28">
        <f t="shared" si="0"/>
        <v>230</v>
      </c>
      <c r="I13" s="28">
        <f t="shared" si="1"/>
        <v>115</v>
      </c>
      <c r="J13" s="28">
        <f t="shared" si="2"/>
        <v>115</v>
      </c>
      <c r="K13" s="3"/>
      <c r="L13" s="3"/>
    </row>
    <row r="14" spans="1:12" ht="18">
      <c r="A14" s="14">
        <v>51744</v>
      </c>
      <c r="B14" s="15" t="s">
        <v>173</v>
      </c>
      <c r="C14" s="15"/>
      <c r="D14" s="2">
        <v>200</v>
      </c>
      <c r="E14" s="2">
        <v>2475.1999999999998</v>
      </c>
      <c r="F14" s="24">
        <v>91</v>
      </c>
      <c r="G14" s="23">
        <v>1</v>
      </c>
      <c r="H14" s="28">
        <f t="shared" si="0"/>
        <v>291</v>
      </c>
      <c r="I14" s="28">
        <f t="shared" si="1"/>
        <v>145.5</v>
      </c>
      <c r="J14" s="28">
        <f t="shared" si="2"/>
        <v>145.5</v>
      </c>
      <c r="K14" s="3"/>
      <c r="L14" s="3"/>
    </row>
    <row r="15" spans="1:12" ht="18">
      <c r="A15" s="14">
        <v>51745</v>
      </c>
      <c r="B15" s="15" t="s">
        <v>174</v>
      </c>
      <c r="C15" s="15"/>
      <c r="D15" s="2">
        <v>200</v>
      </c>
      <c r="E15" s="2">
        <v>6806.8</v>
      </c>
      <c r="F15" s="24">
        <v>91</v>
      </c>
      <c r="G15" s="23">
        <v>1</v>
      </c>
      <c r="H15" s="28">
        <f t="shared" si="0"/>
        <v>291</v>
      </c>
      <c r="I15" s="28">
        <f t="shared" si="1"/>
        <v>145.5</v>
      </c>
      <c r="J15" s="28">
        <f t="shared" si="2"/>
        <v>145.5</v>
      </c>
      <c r="K15" s="3"/>
      <c r="L15" s="3"/>
    </row>
    <row r="16" spans="1:12" ht="18">
      <c r="A16" s="14">
        <v>51746</v>
      </c>
      <c r="B16" s="15" t="s">
        <v>158</v>
      </c>
      <c r="C16" s="15"/>
      <c r="D16" s="2">
        <v>200</v>
      </c>
      <c r="E16" s="2">
        <v>1766.5</v>
      </c>
      <c r="F16" s="24">
        <v>25</v>
      </c>
      <c r="G16" s="23">
        <v>1</v>
      </c>
      <c r="H16" s="28">
        <f t="shared" si="0"/>
        <v>225</v>
      </c>
      <c r="I16" s="28">
        <f t="shared" si="1"/>
        <v>112.5</v>
      </c>
      <c r="J16" s="28">
        <f t="shared" si="2"/>
        <v>112.5</v>
      </c>
      <c r="K16" s="3"/>
      <c r="L16" s="3"/>
    </row>
    <row r="17" spans="1:12" ht="18">
      <c r="A17" s="14">
        <v>51747</v>
      </c>
      <c r="B17" s="15" t="s">
        <v>159</v>
      </c>
      <c r="C17" s="15"/>
      <c r="D17" s="2">
        <v>200</v>
      </c>
      <c r="E17" s="2">
        <v>4401.5</v>
      </c>
      <c r="F17" s="24">
        <v>25</v>
      </c>
      <c r="G17" s="23">
        <v>1</v>
      </c>
      <c r="H17" s="28">
        <f t="shared" si="0"/>
        <v>225</v>
      </c>
      <c r="I17" s="28">
        <f t="shared" si="1"/>
        <v>112.5</v>
      </c>
      <c r="J17" s="28">
        <f t="shared" si="2"/>
        <v>112.5</v>
      </c>
      <c r="K17" s="3"/>
      <c r="L17" s="3"/>
    </row>
    <row r="18" spans="1:12" ht="18">
      <c r="A18" s="14">
        <v>51748</v>
      </c>
      <c r="B18" s="15" t="s">
        <v>160</v>
      </c>
      <c r="C18" s="15"/>
      <c r="D18" s="2">
        <v>200</v>
      </c>
      <c r="E18" s="2">
        <v>1776.74</v>
      </c>
      <c r="F18" s="24">
        <v>37</v>
      </c>
      <c r="G18" s="23">
        <v>1</v>
      </c>
      <c r="H18" s="28">
        <f t="shared" si="0"/>
        <v>237</v>
      </c>
      <c r="I18" s="28">
        <f t="shared" si="1"/>
        <v>118.5</v>
      </c>
      <c r="J18" s="28">
        <f t="shared" si="2"/>
        <v>118.5</v>
      </c>
      <c r="K18" s="3"/>
      <c r="L18" s="3"/>
    </row>
    <row r="19" spans="1:12" ht="18">
      <c r="A19" s="14">
        <v>51749</v>
      </c>
      <c r="B19" s="15" t="s">
        <v>161</v>
      </c>
      <c r="C19" s="15"/>
      <c r="D19" s="2">
        <v>200</v>
      </c>
      <c r="E19" s="2">
        <v>3899.06</v>
      </c>
      <c r="F19" s="24">
        <v>37</v>
      </c>
      <c r="G19" s="23">
        <v>1</v>
      </c>
      <c r="H19" s="28">
        <f t="shared" si="0"/>
        <v>237</v>
      </c>
      <c r="I19" s="28">
        <f t="shared" si="1"/>
        <v>118.5</v>
      </c>
      <c r="J19" s="28">
        <f t="shared" si="2"/>
        <v>118.5</v>
      </c>
      <c r="K19" s="3"/>
      <c r="L19" s="3"/>
    </row>
    <row r="20" spans="1:12" ht="18">
      <c r="A20" s="45">
        <v>51750</v>
      </c>
      <c r="B20" s="46" t="s">
        <v>183</v>
      </c>
      <c r="C20" s="15"/>
      <c r="D20" s="2">
        <v>200</v>
      </c>
      <c r="E20" s="2">
        <v>1608.02</v>
      </c>
      <c r="F20" s="24">
        <v>15</v>
      </c>
      <c r="G20" s="23">
        <v>1</v>
      </c>
      <c r="H20" s="28">
        <f t="shared" ref="H20" si="3">(+F20*G20)+D20</f>
        <v>215</v>
      </c>
      <c r="I20" s="28">
        <f t="shared" ref="I20" si="4">H20/2</f>
        <v>107.5</v>
      </c>
      <c r="J20" s="28">
        <f t="shared" ref="J20" si="5">I20</f>
        <v>107.5</v>
      </c>
      <c r="K20" s="3"/>
      <c r="L20" s="3"/>
    </row>
    <row r="21" spans="1:12" ht="18">
      <c r="A21" s="14">
        <v>51754</v>
      </c>
      <c r="B21" s="15" t="s">
        <v>31</v>
      </c>
      <c r="C21" s="15"/>
      <c r="D21" s="2">
        <v>200</v>
      </c>
      <c r="E21" s="2">
        <v>21130.2</v>
      </c>
      <c r="F21" s="24">
        <v>26</v>
      </c>
      <c r="G21" s="23">
        <v>1</v>
      </c>
      <c r="H21" s="28">
        <f t="shared" si="0"/>
        <v>226</v>
      </c>
      <c r="I21" s="28">
        <f t="shared" si="1"/>
        <v>113</v>
      </c>
      <c r="J21" s="28">
        <f t="shared" si="2"/>
        <v>113</v>
      </c>
      <c r="K21" s="3"/>
      <c r="L21" s="3"/>
    </row>
    <row r="22" spans="1:12" ht="18">
      <c r="A22" s="14">
        <v>51755</v>
      </c>
      <c r="B22" s="15" t="s">
        <v>32</v>
      </c>
      <c r="C22" s="15"/>
      <c r="D22" s="2">
        <v>200</v>
      </c>
      <c r="E22" s="2">
        <v>5010.68</v>
      </c>
      <c r="F22" s="24">
        <v>18</v>
      </c>
      <c r="G22" s="23">
        <v>1</v>
      </c>
      <c r="H22" s="28">
        <f t="shared" si="0"/>
        <v>218</v>
      </c>
      <c r="I22" s="28">
        <f t="shared" si="1"/>
        <v>109</v>
      </c>
      <c r="J22" s="28">
        <f t="shared" si="2"/>
        <v>109</v>
      </c>
      <c r="K22" s="3"/>
      <c r="L22" s="3"/>
    </row>
    <row r="23" spans="1:12" ht="18">
      <c r="A23" s="14">
        <v>51756</v>
      </c>
      <c r="B23" s="15" t="s">
        <v>33</v>
      </c>
      <c r="C23" s="15"/>
      <c r="D23" s="2">
        <v>200</v>
      </c>
      <c r="E23" s="2">
        <v>4753.3599999999997</v>
      </c>
      <c r="F23" s="24">
        <v>18</v>
      </c>
      <c r="G23" s="23">
        <v>1</v>
      </c>
      <c r="H23" s="28">
        <f t="shared" si="0"/>
        <v>218</v>
      </c>
      <c r="I23" s="28">
        <f t="shared" si="1"/>
        <v>109</v>
      </c>
      <c r="J23" s="28">
        <f t="shared" si="2"/>
        <v>109</v>
      </c>
      <c r="K23" s="3"/>
      <c r="L23" s="3"/>
    </row>
    <row r="24" spans="1:12" ht="18">
      <c r="A24" s="14">
        <v>51757</v>
      </c>
      <c r="B24" s="15" t="s">
        <v>34</v>
      </c>
      <c r="C24" s="15"/>
      <c r="D24" s="2">
        <v>200</v>
      </c>
      <c r="E24" s="2">
        <v>10536.08</v>
      </c>
      <c r="F24" s="24">
        <v>19</v>
      </c>
      <c r="G24" s="23">
        <v>1</v>
      </c>
      <c r="H24" s="28">
        <f t="shared" si="0"/>
        <v>219</v>
      </c>
      <c r="I24" s="28">
        <f t="shared" si="1"/>
        <v>109.5</v>
      </c>
      <c r="J24" s="28">
        <f t="shared" si="2"/>
        <v>109.5</v>
      </c>
      <c r="K24" s="3"/>
      <c r="L24" s="3"/>
    </row>
    <row r="25" spans="1:12" ht="18">
      <c r="A25" s="14">
        <v>51758</v>
      </c>
      <c r="B25" s="15" t="s">
        <v>35</v>
      </c>
      <c r="C25" s="15"/>
      <c r="D25" s="2"/>
      <c r="E25" s="2"/>
      <c r="F25" s="24"/>
      <c r="G25" s="23"/>
      <c r="H25" s="28">
        <f t="shared" ref="H25:H35" si="6">(+F25*G25)+D25</f>
        <v>0</v>
      </c>
      <c r="I25" s="28">
        <f t="shared" si="1"/>
        <v>0</v>
      </c>
      <c r="J25" s="28">
        <f t="shared" si="2"/>
        <v>0</v>
      </c>
      <c r="K25" s="3"/>
      <c r="L25" s="3"/>
    </row>
    <row r="26" spans="1:12" ht="18">
      <c r="A26" s="14">
        <v>51759</v>
      </c>
      <c r="B26" s="15" t="s">
        <v>36</v>
      </c>
      <c r="C26" s="15"/>
      <c r="D26" s="2"/>
      <c r="E26" s="2"/>
      <c r="F26" s="24"/>
      <c r="G26" s="23"/>
      <c r="H26" s="28">
        <f t="shared" si="6"/>
        <v>0</v>
      </c>
      <c r="I26" s="28">
        <f t="shared" si="1"/>
        <v>0</v>
      </c>
      <c r="J26" s="28">
        <f t="shared" si="2"/>
        <v>0</v>
      </c>
      <c r="K26" s="3"/>
      <c r="L26" s="3"/>
    </row>
    <row r="27" spans="1:12" ht="18">
      <c r="A27" s="14">
        <v>51760</v>
      </c>
      <c r="B27" s="15" t="s">
        <v>37</v>
      </c>
      <c r="C27" s="15"/>
      <c r="D27" s="2">
        <v>200</v>
      </c>
      <c r="E27" s="2">
        <v>15938.7</v>
      </c>
      <c r="F27" s="24">
        <v>45</v>
      </c>
      <c r="G27" s="23">
        <v>1</v>
      </c>
      <c r="H27" s="28">
        <f t="shared" si="6"/>
        <v>245</v>
      </c>
      <c r="I27" s="28">
        <f t="shared" si="1"/>
        <v>122.5</v>
      </c>
      <c r="J27" s="28">
        <f t="shared" si="2"/>
        <v>122.5</v>
      </c>
      <c r="K27" s="3"/>
      <c r="L27" s="3"/>
    </row>
    <row r="28" spans="1:12" ht="18">
      <c r="A28" s="14">
        <v>51761</v>
      </c>
      <c r="B28" s="15" t="s">
        <v>38</v>
      </c>
      <c r="C28" s="15"/>
      <c r="D28" s="2">
        <v>200</v>
      </c>
      <c r="E28" s="2">
        <v>10706.2</v>
      </c>
      <c r="F28" s="24">
        <v>27</v>
      </c>
      <c r="G28" s="23">
        <v>1</v>
      </c>
      <c r="H28" s="28">
        <f t="shared" si="6"/>
        <v>227</v>
      </c>
      <c r="I28" s="28">
        <f t="shared" si="1"/>
        <v>113.5</v>
      </c>
      <c r="J28" s="28">
        <f t="shared" si="2"/>
        <v>113.5</v>
      </c>
      <c r="K28" s="3"/>
      <c r="L28" s="3"/>
    </row>
    <row r="29" spans="1:12" ht="18">
      <c r="A29" s="14">
        <v>51762</v>
      </c>
      <c r="B29" s="15" t="s">
        <v>39</v>
      </c>
      <c r="C29" s="15"/>
      <c r="D29" s="2">
        <v>200</v>
      </c>
      <c r="E29" s="2">
        <v>2398.4</v>
      </c>
      <c r="F29" s="24">
        <v>5</v>
      </c>
      <c r="G29" s="23">
        <v>1</v>
      </c>
      <c r="H29" s="28">
        <f t="shared" si="6"/>
        <v>205</v>
      </c>
      <c r="I29" s="28">
        <f t="shared" si="1"/>
        <v>102.5</v>
      </c>
      <c r="J29" s="28">
        <f t="shared" si="2"/>
        <v>102.5</v>
      </c>
      <c r="K29" s="3"/>
      <c r="L29" s="3"/>
    </row>
    <row r="30" spans="1:12" ht="18">
      <c r="A30" s="14">
        <v>51763</v>
      </c>
      <c r="B30" s="15" t="s">
        <v>40</v>
      </c>
      <c r="C30" s="15"/>
      <c r="D30" s="2">
        <v>200</v>
      </c>
      <c r="E30" s="2">
        <v>13009.74</v>
      </c>
      <c r="F30" s="24">
        <v>3</v>
      </c>
      <c r="G30" s="23">
        <v>1</v>
      </c>
      <c r="H30" s="28">
        <f t="shared" si="6"/>
        <v>203</v>
      </c>
      <c r="I30" s="28">
        <f t="shared" si="1"/>
        <v>101.5</v>
      </c>
      <c r="J30" s="28">
        <f t="shared" si="2"/>
        <v>101.5</v>
      </c>
      <c r="K30" s="3"/>
      <c r="L30" s="3"/>
    </row>
    <row r="31" spans="1:12" ht="18">
      <c r="A31" s="14">
        <v>51764</v>
      </c>
      <c r="B31" s="15" t="s">
        <v>41</v>
      </c>
      <c r="C31" s="15"/>
      <c r="D31" s="2">
        <v>200</v>
      </c>
      <c r="E31" s="2">
        <v>0</v>
      </c>
      <c r="F31" s="24">
        <v>0</v>
      </c>
      <c r="G31" s="23">
        <v>1</v>
      </c>
      <c r="H31" s="28">
        <f t="shared" si="6"/>
        <v>200</v>
      </c>
      <c r="I31" s="28">
        <f t="shared" si="1"/>
        <v>100</v>
      </c>
      <c r="J31" s="28">
        <f t="shared" si="2"/>
        <v>100</v>
      </c>
      <c r="K31" s="3"/>
      <c r="L31" s="3"/>
    </row>
    <row r="32" spans="1:12" ht="18">
      <c r="A32" s="14">
        <v>51765</v>
      </c>
      <c r="B32" s="15" t="s">
        <v>42</v>
      </c>
      <c r="C32" s="15"/>
      <c r="D32" s="2">
        <v>200</v>
      </c>
      <c r="E32" s="2">
        <v>7891.74</v>
      </c>
      <c r="F32" s="24">
        <v>11</v>
      </c>
      <c r="G32" s="23">
        <v>1</v>
      </c>
      <c r="H32" s="28">
        <f t="shared" si="6"/>
        <v>211</v>
      </c>
      <c r="I32" s="28">
        <f t="shared" si="1"/>
        <v>105.5</v>
      </c>
      <c r="J32" s="28">
        <f t="shared" si="2"/>
        <v>105.5</v>
      </c>
      <c r="K32" s="3"/>
      <c r="L32" s="3"/>
    </row>
    <row r="33" spans="1:12" ht="18">
      <c r="A33" s="14">
        <v>51766</v>
      </c>
      <c r="B33" s="15" t="s">
        <v>141</v>
      </c>
      <c r="C33" s="15"/>
      <c r="D33" s="2">
        <v>200</v>
      </c>
      <c r="E33" s="2">
        <v>23460.959999999999</v>
      </c>
      <c r="F33" s="24">
        <v>111</v>
      </c>
      <c r="G33" s="23">
        <v>1</v>
      </c>
      <c r="H33" s="28">
        <f t="shared" si="6"/>
        <v>311</v>
      </c>
      <c r="I33" s="28">
        <f t="shared" si="1"/>
        <v>155.5</v>
      </c>
      <c r="J33" s="28">
        <f t="shared" si="2"/>
        <v>155.5</v>
      </c>
      <c r="K33" s="3"/>
      <c r="L33" s="3"/>
    </row>
    <row r="34" spans="1:12" ht="18">
      <c r="A34" s="14">
        <v>51767</v>
      </c>
      <c r="B34" s="15" t="s">
        <v>43</v>
      </c>
      <c r="C34" s="15"/>
      <c r="D34" s="2">
        <v>200</v>
      </c>
      <c r="E34" s="2">
        <v>7905.6</v>
      </c>
      <c r="F34" s="24">
        <v>132</v>
      </c>
      <c r="G34" s="23">
        <v>1</v>
      </c>
      <c r="H34" s="28">
        <f t="shared" si="6"/>
        <v>332</v>
      </c>
      <c r="I34" s="28">
        <f t="shared" si="1"/>
        <v>166</v>
      </c>
      <c r="J34" s="28">
        <f t="shared" si="2"/>
        <v>166</v>
      </c>
      <c r="K34" s="3"/>
      <c r="L34" s="3"/>
    </row>
    <row r="35" spans="1:12" ht="18">
      <c r="A35" s="14">
        <v>51768</v>
      </c>
      <c r="B35" s="15" t="s">
        <v>142</v>
      </c>
      <c r="C35" s="15"/>
      <c r="D35" s="2">
        <v>200</v>
      </c>
      <c r="E35" s="2">
        <v>11528.46</v>
      </c>
      <c r="F35" s="24">
        <v>111</v>
      </c>
      <c r="G35" s="23">
        <v>1</v>
      </c>
      <c r="H35" s="28">
        <f t="shared" si="6"/>
        <v>311</v>
      </c>
      <c r="I35" s="28">
        <f t="shared" si="1"/>
        <v>155.5</v>
      </c>
      <c r="J35" s="28">
        <f t="shared" si="2"/>
        <v>155.5</v>
      </c>
      <c r="K35" s="3"/>
      <c r="L35" s="3"/>
    </row>
    <row r="36" spans="1:12" ht="18">
      <c r="A36" s="14">
        <v>51769</v>
      </c>
      <c r="B36" s="15" t="s">
        <v>100</v>
      </c>
      <c r="C36" s="15"/>
      <c r="D36" s="26"/>
      <c r="E36" s="2">
        <v>14097</v>
      </c>
      <c r="F36" s="24">
        <v>53</v>
      </c>
      <c r="G36" s="26"/>
      <c r="H36" s="30"/>
      <c r="I36" s="28">
        <f t="shared" si="1"/>
        <v>0</v>
      </c>
      <c r="J36" s="28">
        <f t="shared" si="2"/>
        <v>0</v>
      </c>
      <c r="K36" s="3"/>
      <c r="L36" s="3"/>
    </row>
    <row r="37" spans="1:12" ht="18">
      <c r="A37" s="14">
        <v>51770</v>
      </c>
      <c r="B37" s="15" t="s">
        <v>44</v>
      </c>
      <c r="C37" s="15"/>
      <c r="D37" s="2"/>
      <c r="E37" s="2"/>
      <c r="F37" s="24"/>
      <c r="G37" s="2"/>
      <c r="H37" s="36">
        <f t="shared" ref="H37:H50" si="7">(+F37*G37)+D37</f>
        <v>0</v>
      </c>
      <c r="I37" s="28">
        <f t="shared" si="1"/>
        <v>0</v>
      </c>
      <c r="J37" s="28">
        <f t="shared" si="2"/>
        <v>0</v>
      </c>
      <c r="K37" s="3"/>
      <c r="L37" s="3"/>
    </row>
    <row r="38" spans="1:12" ht="18">
      <c r="A38" s="14">
        <v>51771</v>
      </c>
      <c r="B38" s="15" t="s">
        <v>45</v>
      </c>
      <c r="C38" s="15"/>
      <c r="D38" s="2">
        <v>200</v>
      </c>
      <c r="E38" s="2">
        <v>1759.2</v>
      </c>
      <c r="F38" s="24">
        <v>60</v>
      </c>
      <c r="G38" s="23">
        <v>1</v>
      </c>
      <c r="H38" s="36">
        <f t="shared" si="7"/>
        <v>260</v>
      </c>
      <c r="I38" s="28">
        <f t="shared" si="1"/>
        <v>130</v>
      </c>
      <c r="J38" s="28">
        <f t="shared" si="2"/>
        <v>130</v>
      </c>
      <c r="K38" s="3"/>
      <c r="L38" s="3"/>
    </row>
    <row r="39" spans="1:12" ht="18">
      <c r="A39" s="14">
        <v>51772</v>
      </c>
      <c r="B39" s="15" t="s">
        <v>46</v>
      </c>
      <c r="C39" s="15"/>
      <c r="D39" s="2">
        <v>200</v>
      </c>
      <c r="E39" s="2">
        <v>2143.04</v>
      </c>
      <c r="F39" s="24">
        <v>74</v>
      </c>
      <c r="G39" s="23">
        <v>1</v>
      </c>
      <c r="H39" s="36">
        <f t="shared" si="7"/>
        <v>274</v>
      </c>
      <c r="I39" s="28">
        <f t="shared" si="1"/>
        <v>137</v>
      </c>
      <c r="J39" s="28">
        <f t="shared" si="2"/>
        <v>137</v>
      </c>
      <c r="K39" s="3"/>
      <c r="L39" s="3"/>
    </row>
    <row r="40" spans="1:12" ht="18">
      <c r="A40" s="14">
        <v>51773</v>
      </c>
      <c r="B40" s="15" t="s">
        <v>87</v>
      </c>
      <c r="C40" s="15"/>
      <c r="D40" s="2">
        <v>200</v>
      </c>
      <c r="E40" s="2">
        <v>4138.08</v>
      </c>
      <c r="F40" s="24">
        <v>148</v>
      </c>
      <c r="G40" s="23">
        <v>1</v>
      </c>
      <c r="H40" s="36">
        <f t="shared" si="7"/>
        <v>348</v>
      </c>
      <c r="I40" s="28">
        <f t="shared" si="1"/>
        <v>174</v>
      </c>
      <c r="J40" s="28">
        <f t="shared" si="2"/>
        <v>174</v>
      </c>
      <c r="K40" s="3"/>
      <c r="L40" s="3"/>
    </row>
    <row r="41" spans="1:12" ht="18">
      <c r="A41" s="14">
        <v>51774</v>
      </c>
      <c r="B41" s="18" t="s">
        <v>47</v>
      </c>
      <c r="C41" s="15"/>
      <c r="D41" s="2">
        <v>200</v>
      </c>
      <c r="E41" s="2">
        <v>0</v>
      </c>
      <c r="F41" s="24">
        <v>0</v>
      </c>
      <c r="G41" s="23">
        <v>3</v>
      </c>
      <c r="H41" s="36">
        <f t="shared" si="7"/>
        <v>200</v>
      </c>
      <c r="I41" s="28">
        <f t="shared" si="1"/>
        <v>100</v>
      </c>
      <c r="J41" s="28">
        <f t="shared" si="2"/>
        <v>100</v>
      </c>
      <c r="K41" s="3"/>
      <c r="L41" s="3"/>
    </row>
    <row r="42" spans="1:12" ht="18">
      <c r="A42" s="14">
        <v>51775</v>
      </c>
      <c r="B42" s="15" t="s">
        <v>94</v>
      </c>
      <c r="C42" s="15"/>
      <c r="D42" s="2">
        <v>200</v>
      </c>
      <c r="E42" s="2">
        <v>9285.2800000000007</v>
      </c>
      <c r="F42" s="24">
        <v>262</v>
      </c>
      <c r="G42" s="23">
        <v>1</v>
      </c>
      <c r="H42" s="36">
        <f t="shared" si="7"/>
        <v>462</v>
      </c>
      <c r="I42" s="28">
        <f t="shared" si="1"/>
        <v>231</v>
      </c>
      <c r="J42" s="28">
        <f t="shared" si="2"/>
        <v>231</v>
      </c>
      <c r="K42" s="3"/>
      <c r="L42" s="3"/>
    </row>
    <row r="43" spans="1:12" ht="18">
      <c r="A43" s="14">
        <v>51776</v>
      </c>
      <c r="B43" s="15" t="s">
        <v>151</v>
      </c>
      <c r="C43" s="15"/>
      <c r="D43" s="2">
        <v>200</v>
      </c>
      <c r="E43" s="2">
        <v>7675.5</v>
      </c>
      <c r="F43" s="24">
        <v>35</v>
      </c>
      <c r="G43" s="23">
        <v>1</v>
      </c>
      <c r="H43" s="36">
        <f t="shared" si="7"/>
        <v>235</v>
      </c>
      <c r="I43" s="28">
        <f t="shared" si="1"/>
        <v>117.5</v>
      </c>
      <c r="J43" s="28">
        <f t="shared" si="2"/>
        <v>117.5</v>
      </c>
      <c r="K43" s="3"/>
      <c r="L43" s="3"/>
    </row>
    <row r="44" spans="1:12" ht="18">
      <c r="A44" s="14">
        <v>51778</v>
      </c>
      <c r="B44" s="15" t="s">
        <v>49</v>
      </c>
      <c r="C44" s="15"/>
      <c r="D44" s="2">
        <v>200</v>
      </c>
      <c r="E44" s="2">
        <v>1759.7</v>
      </c>
      <c r="F44" s="24">
        <v>7</v>
      </c>
      <c r="G44" s="23">
        <v>1</v>
      </c>
      <c r="H44" s="44">
        <f t="shared" si="7"/>
        <v>207</v>
      </c>
      <c r="I44" s="28">
        <f t="shared" si="1"/>
        <v>103.5</v>
      </c>
      <c r="J44" s="28">
        <f t="shared" si="2"/>
        <v>103.5</v>
      </c>
      <c r="K44" s="3"/>
      <c r="L44" s="3"/>
    </row>
    <row r="45" spans="1:12" ht="18">
      <c r="A45" s="14">
        <v>51780</v>
      </c>
      <c r="B45" s="15" t="s">
        <v>50</v>
      </c>
      <c r="C45" s="15"/>
      <c r="D45" s="2">
        <v>200</v>
      </c>
      <c r="E45" s="2">
        <v>3358.02</v>
      </c>
      <c r="F45" s="24">
        <v>7</v>
      </c>
      <c r="G45" s="23">
        <v>1</v>
      </c>
      <c r="H45" s="25">
        <f t="shared" si="7"/>
        <v>207</v>
      </c>
      <c r="I45" s="28">
        <f t="shared" si="1"/>
        <v>103.5</v>
      </c>
      <c r="J45" s="28">
        <f t="shared" si="2"/>
        <v>103.5</v>
      </c>
      <c r="K45" s="3"/>
      <c r="L45" s="3"/>
    </row>
    <row r="46" spans="1:12" ht="18">
      <c r="A46" s="14">
        <v>51782</v>
      </c>
      <c r="B46" s="15" t="s">
        <v>95</v>
      </c>
      <c r="C46" s="15"/>
      <c r="D46" s="2">
        <v>200</v>
      </c>
      <c r="E46" s="2">
        <v>3449.6</v>
      </c>
      <c r="F46" s="24">
        <v>112</v>
      </c>
      <c r="G46" s="23">
        <v>1</v>
      </c>
      <c r="H46" s="25">
        <f t="shared" si="7"/>
        <v>312</v>
      </c>
      <c r="I46" s="28">
        <f t="shared" si="1"/>
        <v>156</v>
      </c>
      <c r="J46" s="28">
        <f t="shared" si="2"/>
        <v>156</v>
      </c>
      <c r="K46" s="3"/>
      <c r="L46" s="3"/>
    </row>
    <row r="47" spans="1:12" ht="18">
      <c r="A47" s="14">
        <v>51783</v>
      </c>
      <c r="B47" s="15" t="s">
        <v>96</v>
      </c>
      <c r="C47" s="15"/>
      <c r="D47" s="2">
        <v>200</v>
      </c>
      <c r="E47" s="2">
        <v>3631.32</v>
      </c>
      <c r="F47" s="24">
        <v>262</v>
      </c>
      <c r="G47" s="23">
        <v>1</v>
      </c>
      <c r="H47" s="25">
        <f t="shared" si="7"/>
        <v>462</v>
      </c>
      <c r="I47" s="28">
        <f t="shared" si="1"/>
        <v>231</v>
      </c>
      <c r="J47" s="28">
        <f t="shared" si="2"/>
        <v>231</v>
      </c>
      <c r="K47" s="3"/>
      <c r="L47" s="3"/>
    </row>
    <row r="48" spans="1:12" ht="18">
      <c r="A48" s="14">
        <v>51784</v>
      </c>
      <c r="B48" s="15" t="s">
        <v>97</v>
      </c>
      <c r="C48" s="15"/>
      <c r="D48" s="2">
        <v>200</v>
      </c>
      <c r="E48" s="2">
        <v>2811.24</v>
      </c>
      <c r="F48" s="24">
        <v>54</v>
      </c>
      <c r="G48" s="23">
        <v>1</v>
      </c>
      <c r="H48" s="25">
        <f t="shared" si="7"/>
        <v>254</v>
      </c>
      <c r="I48" s="28">
        <f t="shared" si="1"/>
        <v>127</v>
      </c>
      <c r="J48" s="28">
        <f t="shared" si="2"/>
        <v>127</v>
      </c>
      <c r="K48" s="3"/>
      <c r="L48" s="3"/>
    </row>
    <row r="49" spans="1:12" ht="18">
      <c r="A49" s="14">
        <v>51785</v>
      </c>
      <c r="B49" s="15" t="s">
        <v>98</v>
      </c>
      <c r="C49" s="15"/>
      <c r="D49" s="2">
        <v>200</v>
      </c>
      <c r="E49" s="2">
        <v>1128.9000000000001</v>
      </c>
      <c r="F49" s="24">
        <v>15</v>
      </c>
      <c r="G49" s="23">
        <v>1</v>
      </c>
      <c r="H49" s="25">
        <f t="shared" si="7"/>
        <v>215</v>
      </c>
      <c r="I49" s="28">
        <f t="shared" si="1"/>
        <v>107.5</v>
      </c>
      <c r="J49" s="28">
        <f t="shared" si="2"/>
        <v>107.5</v>
      </c>
      <c r="K49" s="3"/>
      <c r="L49" s="3"/>
    </row>
    <row r="50" spans="1:12" ht="18">
      <c r="A50" s="14">
        <v>51786</v>
      </c>
      <c r="B50" s="15" t="s">
        <v>99</v>
      </c>
      <c r="C50" s="15"/>
      <c r="D50" s="2">
        <v>200</v>
      </c>
      <c r="E50" s="2">
        <v>3472.36</v>
      </c>
      <c r="F50" s="24">
        <v>47</v>
      </c>
      <c r="G50" s="23">
        <v>1</v>
      </c>
      <c r="H50" s="25">
        <f t="shared" si="7"/>
        <v>247</v>
      </c>
      <c r="I50" s="28">
        <f t="shared" si="1"/>
        <v>123.5</v>
      </c>
      <c r="J50" s="28">
        <f t="shared" si="2"/>
        <v>123.5</v>
      </c>
      <c r="K50" s="3"/>
      <c r="L50" s="3"/>
    </row>
    <row r="51" spans="1:12" ht="18">
      <c r="A51" s="14">
        <v>51787</v>
      </c>
      <c r="B51" s="15" t="s">
        <v>108</v>
      </c>
      <c r="C51" s="15"/>
      <c r="D51" s="2"/>
      <c r="E51" s="2"/>
      <c r="F51" s="24"/>
      <c r="G51" s="23"/>
      <c r="H51" s="25">
        <f t="shared" ref="H51" si="8">(+F51*G51)+D51</f>
        <v>0</v>
      </c>
      <c r="I51" s="28">
        <f t="shared" si="1"/>
        <v>0</v>
      </c>
      <c r="J51" s="28">
        <f t="shared" si="2"/>
        <v>0</v>
      </c>
      <c r="K51" s="3"/>
      <c r="L51" s="3"/>
    </row>
    <row r="52" spans="1:12" ht="18">
      <c r="A52" s="14">
        <v>51788</v>
      </c>
      <c r="B52" s="15" t="s">
        <v>102</v>
      </c>
      <c r="C52" s="15"/>
      <c r="D52" s="2">
        <v>200</v>
      </c>
      <c r="E52" s="2">
        <v>11138.4</v>
      </c>
      <c r="F52" s="24">
        <v>136</v>
      </c>
      <c r="G52" s="23">
        <v>1</v>
      </c>
      <c r="H52" s="25">
        <f t="shared" ref="H52:H78" si="9">(+F52*G52)+D52</f>
        <v>336</v>
      </c>
      <c r="I52" s="28">
        <f t="shared" si="1"/>
        <v>168</v>
      </c>
      <c r="J52" s="28">
        <f t="shared" si="2"/>
        <v>168</v>
      </c>
      <c r="K52" s="3"/>
      <c r="L52" s="3"/>
    </row>
    <row r="53" spans="1:12" ht="18">
      <c r="A53" s="14">
        <v>51789</v>
      </c>
      <c r="B53" s="15" t="s">
        <v>103</v>
      </c>
      <c r="C53" s="15"/>
      <c r="D53" s="2">
        <v>200</v>
      </c>
      <c r="E53" s="2">
        <v>15395.2</v>
      </c>
      <c r="F53" s="24">
        <v>136</v>
      </c>
      <c r="G53" s="23">
        <v>1</v>
      </c>
      <c r="H53" s="25">
        <f t="shared" si="9"/>
        <v>336</v>
      </c>
      <c r="I53" s="28">
        <f t="shared" si="1"/>
        <v>168</v>
      </c>
      <c r="J53" s="28">
        <f t="shared" si="2"/>
        <v>168</v>
      </c>
      <c r="K53" s="3"/>
      <c r="L53" s="3"/>
    </row>
    <row r="54" spans="1:12" ht="18">
      <c r="A54" s="14">
        <v>51790</v>
      </c>
      <c r="B54" s="15" t="s">
        <v>150</v>
      </c>
      <c r="C54" s="15"/>
      <c r="D54" s="2">
        <v>200</v>
      </c>
      <c r="E54" s="2">
        <v>4397.3999999999996</v>
      </c>
      <c r="F54" s="24">
        <v>35</v>
      </c>
      <c r="G54" s="23">
        <v>1</v>
      </c>
      <c r="H54" s="25">
        <f t="shared" si="9"/>
        <v>235</v>
      </c>
      <c r="I54" s="28">
        <f t="shared" si="1"/>
        <v>117.5</v>
      </c>
      <c r="J54" s="28">
        <f t="shared" si="2"/>
        <v>117.5</v>
      </c>
      <c r="K54" s="3"/>
      <c r="L54" s="3"/>
    </row>
    <row r="55" spans="1:12" ht="18">
      <c r="A55" s="14">
        <v>51791</v>
      </c>
      <c r="B55" s="15" t="s">
        <v>101</v>
      </c>
      <c r="C55" s="15"/>
      <c r="D55" s="2">
        <v>200</v>
      </c>
      <c r="E55" s="2">
        <v>7270.4</v>
      </c>
      <c r="F55" s="24">
        <v>20</v>
      </c>
      <c r="G55" s="23">
        <v>1</v>
      </c>
      <c r="H55" s="25">
        <f t="shared" si="9"/>
        <v>220</v>
      </c>
      <c r="I55" s="28">
        <f t="shared" si="1"/>
        <v>110</v>
      </c>
      <c r="J55" s="28">
        <f t="shared" si="2"/>
        <v>110</v>
      </c>
      <c r="K55" s="3"/>
      <c r="L55" s="3"/>
    </row>
    <row r="56" spans="1:12" ht="18">
      <c r="A56" s="14">
        <v>51792</v>
      </c>
      <c r="B56" s="15" t="s">
        <v>106</v>
      </c>
      <c r="C56" s="15"/>
      <c r="D56" s="2">
        <v>200</v>
      </c>
      <c r="E56" s="2">
        <v>5327.96</v>
      </c>
      <c r="F56" s="24">
        <v>22</v>
      </c>
      <c r="G56" s="23">
        <v>1</v>
      </c>
      <c r="H56" s="25">
        <f t="shared" si="9"/>
        <v>222</v>
      </c>
      <c r="I56" s="28">
        <f t="shared" si="1"/>
        <v>111</v>
      </c>
      <c r="J56" s="28">
        <f t="shared" si="2"/>
        <v>111</v>
      </c>
      <c r="K56" s="3"/>
      <c r="L56" s="3"/>
    </row>
    <row r="57" spans="1:12" ht="18">
      <c r="A57" s="14">
        <v>51793</v>
      </c>
      <c r="B57" s="15" t="s">
        <v>107</v>
      </c>
      <c r="C57" s="15"/>
      <c r="D57" s="2">
        <v>200</v>
      </c>
      <c r="E57" s="2">
        <v>3211.12</v>
      </c>
      <c r="F57" s="24">
        <v>22</v>
      </c>
      <c r="G57" s="23">
        <v>1</v>
      </c>
      <c r="H57" s="25">
        <f t="shared" si="9"/>
        <v>222</v>
      </c>
      <c r="I57" s="28">
        <f t="shared" si="1"/>
        <v>111</v>
      </c>
      <c r="J57" s="28">
        <f t="shared" si="2"/>
        <v>111</v>
      </c>
      <c r="K57" s="3"/>
      <c r="L57" s="3"/>
    </row>
    <row r="58" spans="1:12" ht="18">
      <c r="A58" s="14">
        <v>51794</v>
      </c>
      <c r="B58" s="15" t="s">
        <v>109</v>
      </c>
      <c r="C58" s="15"/>
      <c r="D58" s="2">
        <v>200</v>
      </c>
      <c r="E58" s="2">
        <v>4025.38</v>
      </c>
      <c r="F58" s="24">
        <v>41</v>
      </c>
      <c r="G58" s="23">
        <v>1</v>
      </c>
      <c r="H58" s="25">
        <f t="shared" si="9"/>
        <v>241</v>
      </c>
      <c r="I58" s="28">
        <f t="shared" si="1"/>
        <v>120.5</v>
      </c>
      <c r="J58" s="28">
        <f t="shared" si="2"/>
        <v>120.5</v>
      </c>
      <c r="K58" s="3"/>
      <c r="L58" s="3"/>
    </row>
    <row r="59" spans="1:12" ht="18">
      <c r="A59" s="14">
        <v>51795</v>
      </c>
      <c r="B59" s="15" t="s">
        <v>112</v>
      </c>
      <c r="C59" s="15"/>
      <c r="D59" s="2">
        <v>200</v>
      </c>
      <c r="E59" s="2">
        <v>0</v>
      </c>
      <c r="F59" s="24">
        <v>0</v>
      </c>
      <c r="G59" s="23">
        <v>1</v>
      </c>
      <c r="H59" s="25">
        <f t="shared" si="9"/>
        <v>200</v>
      </c>
      <c r="I59" s="28">
        <f t="shared" si="1"/>
        <v>100</v>
      </c>
      <c r="J59" s="28">
        <f t="shared" si="2"/>
        <v>100</v>
      </c>
      <c r="K59" s="3"/>
      <c r="L59" s="3"/>
    </row>
    <row r="60" spans="1:12" ht="18">
      <c r="A60" s="14">
        <v>51796</v>
      </c>
      <c r="B60" s="15" t="s">
        <v>124</v>
      </c>
      <c r="C60" s="15"/>
      <c r="D60" s="2">
        <v>200</v>
      </c>
      <c r="E60" s="2">
        <v>2160.7199999999998</v>
      </c>
      <c r="F60" s="24">
        <v>36</v>
      </c>
      <c r="G60" s="23">
        <v>1</v>
      </c>
      <c r="H60" s="25">
        <f t="shared" si="9"/>
        <v>236</v>
      </c>
      <c r="I60" s="28">
        <f t="shared" si="1"/>
        <v>118</v>
      </c>
      <c r="J60" s="28">
        <f t="shared" si="2"/>
        <v>118</v>
      </c>
      <c r="K60" s="3"/>
      <c r="L60" s="3"/>
    </row>
    <row r="61" spans="1:12" ht="18">
      <c r="A61" s="14">
        <v>51797</v>
      </c>
      <c r="B61" s="15" t="s">
        <v>132</v>
      </c>
      <c r="C61" s="15"/>
      <c r="D61" s="2">
        <v>200</v>
      </c>
      <c r="E61" s="2">
        <v>9393.66</v>
      </c>
      <c r="F61" s="24">
        <v>69</v>
      </c>
      <c r="G61" s="23">
        <v>1</v>
      </c>
      <c r="H61" s="25">
        <f t="shared" si="9"/>
        <v>269</v>
      </c>
      <c r="I61" s="28">
        <f t="shared" si="1"/>
        <v>134.5</v>
      </c>
      <c r="J61" s="28">
        <f t="shared" si="2"/>
        <v>134.5</v>
      </c>
      <c r="K61" s="3"/>
      <c r="L61" s="3"/>
    </row>
    <row r="62" spans="1:12" ht="18">
      <c r="A62" s="14">
        <v>51798</v>
      </c>
      <c r="B62" s="15" t="s">
        <v>131</v>
      </c>
      <c r="C62" s="15"/>
      <c r="D62" s="2">
        <v>200</v>
      </c>
      <c r="E62" s="2">
        <v>21706.02</v>
      </c>
      <c r="F62" s="24">
        <v>69</v>
      </c>
      <c r="G62" s="23">
        <v>1</v>
      </c>
      <c r="H62" s="25">
        <f t="shared" si="9"/>
        <v>269</v>
      </c>
      <c r="I62" s="28">
        <f t="shared" si="1"/>
        <v>134.5</v>
      </c>
      <c r="J62" s="28">
        <f t="shared" si="2"/>
        <v>134.5</v>
      </c>
      <c r="K62" s="3"/>
      <c r="L62" s="3"/>
    </row>
    <row r="63" spans="1:12" ht="18">
      <c r="A63" s="14">
        <v>51799</v>
      </c>
      <c r="B63" s="15" t="s">
        <v>140</v>
      </c>
      <c r="C63" s="15"/>
      <c r="D63" s="2">
        <v>200</v>
      </c>
      <c r="E63" s="2">
        <v>3321.12</v>
      </c>
      <c r="F63" s="24">
        <v>11</v>
      </c>
      <c r="G63" s="23">
        <v>1</v>
      </c>
      <c r="H63" s="25">
        <f t="shared" si="9"/>
        <v>211</v>
      </c>
      <c r="I63" s="28">
        <f t="shared" si="1"/>
        <v>105.5</v>
      </c>
      <c r="J63" s="28">
        <f t="shared" si="2"/>
        <v>105.5</v>
      </c>
      <c r="K63" s="3"/>
      <c r="L63" s="3"/>
    </row>
    <row r="64" spans="1:12" ht="18">
      <c r="A64" s="45">
        <v>51800</v>
      </c>
      <c r="B64" s="46" t="s">
        <v>181</v>
      </c>
      <c r="C64" s="15"/>
      <c r="D64" s="2">
        <v>200</v>
      </c>
      <c r="E64" s="2">
        <v>2306.8000000000002</v>
      </c>
      <c r="F64" s="24">
        <v>73</v>
      </c>
      <c r="G64" s="23">
        <v>1</v>
      </c>
      <c r="H64" s="25">
        <f t="shared" ref="H64:H65" si="10">(+F64*G64)+D64</f>
        <v>273</v>
      </c>
      <c r="I64" s="28">
        <f t="shared" ref="I64:I65" si="11">H64/2</f>
        <v>136.5</v>
      </c>
      <c r="J64" s="28">
        <f t="shared" ref="J64:J65" si="12">I64</f>
        <v>136.5</v>
      </c>
      <c r="K64" s="3"/>
      <c r="L64" s="3"/>
    </row>
    <row r="65" spans="1:12" ht="18">
      <c r="A65" s="45">
        <v>51801</v>
      </c>
      <c r="B65" s="46" t="s">
        <v>182</v>
      </c>
      <c r="C65" s="15"/>
      <c r="D65" s="2">
        <v>200</v>
      </c>
      <c r="E65" s="2">
        <v>6301.36</v>
      </c>
      <c r="F65" s="24">
        <v>73</v>
      </c>
      <c r="G65" s="23">
        <v>1</v>
      </c>
      <c r="H65" s="25">
        <f t="shared" si="10"/>
        <v>273</v>
      </c>
      <c r="I65" s="28">
        <f t="shared" si="11"/>
        <v>136.5</v>
      </c>
      <c r="J65" s="28">
        <f t="shared" si="12"/>
        <v>136.5</v>
      </c>
      <c r="K65" s="3"/>
      <c r="L65" s="3"/>
    </row>
    <row r="66" spans="1:12" ht="18">
      <c r="A66" s="14">
        <v>52500</v>
      </c>
      <c r="B66" s="15" t="s">
        <v>135</v>
      </c>
      <c r="C66" s="15"/>
      <c r="D66" s="2">
        <v>200</v>
      </c>
      <c r="E66" s="2">
        <v>83795.86</v>
      </c>
      <c r="F66" s="24">
        <v>365</v>
      </c>
      <c r="G66" s="23">
        <v>1</v>
      </c>
      <c r="H66" s="25">
        <f t="shared" si="9"/>
        <v>565</v>
      </c>
      <c r="I66" s="28">
        <f t="shared" si="1"/>
        <v>282.5</v>
      </c>
      <c r="J66" s="28">
        <f t="shared" si="2"/>
        <v>282.5</v>
      </c>
      <c r="K66" s="3"/>
      <c r="L66" s="3"/>
    </row>
    <row r="67" spans="1:12" ht="18">
      <c r="A67" s="14">
        <v>52501</v>
      </c>
      <c r="B67" s="15" t="s">
        <v>138</v>
      </c>
      <c r="C67" s="15"/>
      <c r="D67" s="2">
        <v>200</v>
      </c>
      <c r="E67" s="2">
        <v>66458.080000000002</v>
      </c>
      <c r="F67" s="24">
        <v>356</v>
      </c>
      <c r="G67" s="23">
        <v>1</v>
      </c>
      <c r="H67" s="25">
        <f t="shared" si="9"/>
        <v>556</v>
      </c>
      <c r="I67" s="28">
        <f t="shared" si="1"/>
        <v>278</v>
      </c>
      <c r="J67" s="28">
        <f t="shared" si="2"/>
        <v>278</v>
      </c>
      <c r="K67" s="3"/>
      <c r="L67" s="3"/>
    </row>
    <row r="68" spans="1:12" ht="18">
      <c r="A68" s="14">
        <v>52502</v>
      </c>
      <c r="B68" s="15" t="s">
        <v>136</v>
      </c>
      <c r="C68" s="15"/>
      <c r="D68" s="2">
        <v>200</v>
      </c>
      <c r="E68" s="2">
        <v>131592.16</v>
      </c>
      <c r="F68" s="24">
        <v>368</v>
      </c>
      <c r="G68" s="23">
        <v>1</v>
      </c>
      <c r="H68" s="25">
        <f t="shared" si="9"/>
        <v>568</v>
      </c>
      <c r="I68" s="28">
        <f t="shared" si="1"/>
        <v>284</v>
      </c>
      <c r="J68" s="28">
        <f t="shared" si="2"/>
        <v>284</v>
      </c>
      <c r="K68" s="3"/>
      <c r="L68" s="3"/>
    </row>
    <row r="69" spans="1:12" ht="18">
      <c r="A69" s="14">
        <v>52503</v>
      </c>
      <c r="B69" s="15" t="s">
        <v>137</v>
      </c>
      <c r="C69" s="15"/>
      <c r="D69" s="2">
        <v>200</v>
      </c>
      <c r="E69" s="2">
        <v>45201</v>
      </c>
      <c r="F69" s="24">
        <v>122</v>
      </c>
      <c r="G69" s="23">
        <v>1</v>
      </c>
      <c r="H69" s="25">
        <f t="shared" si="9"/>
        <v>322</v>
      </c>
      <c r="I69" s="28">
        <f t="shared" si="1"/>
        <v>161</v>
      </c>
      <c r="J69" s="28">
        <f t="shared" si="2"/>
        <v>161</v>
      </c>
      <c r="K69" s="3"/>
      <c r="L69" s="3"/>
    </row>
    <row r="70" spans="1:12" ht="18">
      <c r="A70" s="14">
        <v>52506</v>
      </c>
      <c r="B70" s="15" t="s">
        <v>2</v>
      </c>
      <c r="C70" s="15"/>
      <c r="D70" s="2"/>
      <c r="E70" s="2"/>
      <c r="F70" s="24"/>
      <c r="G70" s="23"/>
      <c r="H70" s="25">
        <f t="shared" si="9"/>
        <v>0</v>
      </c>
      <c r="I70" s="28">
        <f t="shared" si="1"/>
        <v>0</v>
      </c>
      <c r="J70" s="28">
        <f t="shared" si="2"/>
        <v>0</v>
      </c>
      <c r="K70" s="3"/>
      <c r="L70" s="3"/>
    </row>
    <row r="71" spans="1:12" ht="18">
      <c r="A71" s="14">
        <v>52508</v>
      </c>
      <c r="B71" s="15" t="s">
        <v>152</v>
      </c>
      <c r="C71" s="15"/>
      <c r="D71" s="2">
        <v>200</v>
      </c>
      <c r="E71" s="2">
        <v>115101.4</v>
      </c>
      <c r="F71" s="24">
        <v>304</v>
      </c>
      <c r="G71" s="23">
        <v>1</v>
      </c>
      <c r="H71" s="25">
        <f t="shared" si="9"/>
        <v>504</v>
      </c>
      <c r="I71" s="28">
        <f t="shared" si="1"/>
        <v>252</v>
      </c>
      <c r="J71" s="28">
        <f t="shared" si="2"/>
        <v>252</v>
      </c>
      <c r="K71" s="3"/>
      <c r="L71" s="3"/>
    </row>
    <row r="72" spans="1:12" ht="18">
      <c r="A72" s="14">
        <v>52509</v>
      </c>
      <c r="B72" s="15" t="s">
        <v>3</v>
      </c>
      <c r="C72" s="15"/>
      <c r="D72" s="2">
        <v>200</v>
      </c>
      <c r="E72" s="2">
        <v>141501.18</v>
      </c>
      <c r="F72" s="24">
        <v>748</v>
      </c>
      <c r="G72" s="23">
        <v>1</v>
      </c>
      <c r="H72" s="25">
        <f t="shared" si="9"/>
        <v>948</v>
      </c>
      <c r="I72" s="28">
        <f t="shared" si="1"/>
        <v>474</v>
      </c>
      <c r="J72" s="28">
        <f t="shared" si="2"/>
        <v>474</v>
      </c>
      <c r="K72" s="3"/>
      <c r="L72" s="3"/>
    </row>
    <row r="73" spans="1:12" ht="18">
      <c r="A73" s="14">
        <v>52510</v>
      </c>
      <c r="B73" s="15" t="s">
        <v>66</v>
      </c>
      <c r="C73" s="15"/>
      <c r="D73" s="2"/>
      <c r="E73" s="2"/>
      <c r="F73" s="24"/>
      <c r="G73" s="23"/>
      <c r="H73" s="25">
        <f t="shared" si="9"/>
        <v>0</v>
      </c>
      <c r="I73" s="28">
        <f t="shared" si="1"/>
        <v>0</v>
      </c>
      <c r="J73" s="28">
        <f t="shared" si="2"/>
        <v>0</v>
      </c>
      <c r="K73" s="3"/>
      <c r="L73" s="3"/>
    </row>
    <row r="74" spans="1:12" ht="18">
      <c r="A74" s="14">
        <v>52511</v>
      </c>
      <c r="B74" s="15" t="s">
        <v>90</v>
      </c>
      <c r="C74" s="15"/>
      <c r="D74" s="2"/>
      <c r="E74" s="2"/>
      <c r="F74" s="24"/>
      <c r="G74" s="23"/>
      <c r="H74" s="25">
        <f t="shared" si="9"/>
        <v>0</v>
      </c>
      <c r="I74" s="28">
        <f t="shared" si="1"/>
        <v>0</v>
      </c>
      <c r="J74" s="28">
        <f t="shared" si="2"/>
        <v>0</v>
      </c>
      <c r="K74" s="3"/>
      <c r="L74" s="3"/>
    </row>
    <row r="75" spans="1:12" ht="18">
      <c r="A75" s="14">
        <v>52512</v>
      </c>
      <c r="B75" s="15" t="s">
        <v>91</v>
      </c>
      <c r="C75" s="15"/>
      <c r="D75" s="2">
        <v>200</v>
      </c>
      <c r="E75" s="2">
        <v>85214.22</v>
      </c>
      <c r="F75" s="24">
        <v>569</v>
      </c>
      <c r="G75" s="23">
        <v>1</v>
      </c>
      <c r="H75" s="25">
        <f t="shared" si="9"/>
        <v>769</v>
      </c>
      <c r="I75" s="28">
        <f t="shared" ref="I75:I138" si="13">H75/2</f>
        <v>384.5</v>
      </c>
      <c r="J75" s="28">
        <f t="shared" ref="J75:J138" si="14">I75</f>
        <v>384.5</v>
      </c>
      <c r="K75" s="3"/>
      <c r="L75" s="3"/>
    </row>
    <row r="76" spans="1:12" ht="18">
      <c r="A76" s="14">
        <v>52513</v>
      </c>
      <c r="B76" s="15" t="s">
        <v>129</v>
      </c>
      <c r="C76" s="15"/>
      <c r="D76" s="2"/>
      <c r="E76" s="2"/>
      <c r="F76" s="24"/>
      <c r="G76" s="23"/>
      <c r="H76" s="25">
        <f t="shared" si="9"/>
        <v>0</v>
      </c>
      <c r="I76" s="28">
        <f t="shared" si="13"/>
        <v>0</v>
      </c>
      <c r="J76" s="28">
        <f t="shared" si="14"/>
        <v>0</v>
      </c>
      <c r="K76" s="3"/>
      <c r="L76" s="3"/>
    </row>
    <row r="77" spans="1:12" ht="18">
      <c r="A77" s="14">
        <v>52515</v>
      </c>
      <c r="B77" s="15" t="s">
        <v>67</v>
      </c>
      <c r="C77" s="15"/>
      <c r="D77" s="2"/>
      <c r="E77" s="2"/>
      <c r="F77" s="24"/>
      <c r="G77" s="23"/>
      <c r="H77" s="25">
        <f t="shared" si="9"/>
        <v>0</v>
      </c>
      <c r="I77" s="28">
        <f t="shared" si="13"/>
        <v>0</v>
      </c>
      <c r="J77" s="28">
        <f t="shared" si="14"/>
        <v>0</v>
      </c>
      <c r="K77" s="3"/>
      <c r="L77" s="3"/>
    </row>
    <row r="78" spans="1:12" ht="18">
      <c r="A78" s="14">
        <v>52516</v>
      </c>
      <c r="B78" s="15" t="s">
        <v>68</v>
      </c>
      <c r="C78" s="15"/>
      <c r="D78" s="23"/>
      <c r="E78" s="2"/>
      <c r="F78" s="24"/>
      <c r="G78" s="23"/>
      <c r="H78" s="25">
        <f t="shared" si="9"/>
        <v>0</v>
      </c>
      <c r="I78" s="28">
        <f t="shared" si="13"/>
        <v>0</v>
      </c>
      <c r="J78" s="28">
        <f t="shared" si="14"/>
        <v>0</v>
      </c>
      <c r="K78" s="3"/>
      <c r="L78" s="3"/>
    </row>
    <row r="79" spans="1:12" ht="18">
      <c r="A79" s="14">
        <v>52519</v>
      </c>
      <c r="B79" s="15" t="s">
        <v>4</v>
      </c>
      <c r="C79" s="15"/>
      <c r="D79" s="2">
        <v>200</v>
      </c>
      <c r="E79" s="2">
        <v>72975.72</v>
      </c>
      <c r="F79" s="24">
        <v>822</v>
      </c>
      <c r="G79" s="23">
        <v>1</v>
      </c>
      <c r="H79" s="25">
        <f>(+F79*G79)+D79</f>
        <v>1022</v>
      </c>
      <c r="I79" s="28">
        <f t="shared" si="13"/>
        <v>511</v>
      </c>
      <c r="J79" s="28">
        <f t="shared" si="14"/>
        <v>511</v>
      </c>
      <c r="K79" s="3"/>
      <c r="L79" s="3"/>
    </row>
    <row r="80" spans="1:12" ht="18">
      <c r="A80" s="14">
        <v>52520</v>
      </c>
      <c r="B80" s="15" t="s">
        <v>77</v>
      </c>
      <c r="C80" s="15"/>
      <c r="D80" s="2">
        <v>200</v>
      </c>
      <c r="E80" s="2">
        <v>20654</v>
      </c>
      <c r="F80" s="24">
        <v>92</v>
      </c>
      <c r="G80" s="23">
        <v>1</v>
      </c>
      <c r="H80" s="25">
        <f>(+F80*G80)+D80</f>
        <v>292</v>
      </c>
      <c r="I80" s="28">
        <f t="shared" si="13"/>
        <v>146</v>
      </c>
      <c r="J80" s="28">
        <f t="shared" si="14"/>
        <v>146</v>
      </c>
      <c r="K80" s="3"/>
      <c r="L80" s="3"/>
    </row>
    <row r="81" spans="1:12" ht="18">
      <c r="A81" s="14">
        <v>52521</v>
      </c>
      <c r="B81" s="15" t="s">
        <v>5</v>
      </c>
      <c r="C81" s="15"/>
      <c r="D81" s="2">
        <v>200</v>
      </c>
      <c r="E81" s="2">
        <v>7699.7</v>
      </c>
      <c r="F81" s="24">
        <v>37</v>
      </c>
      <c r="G81" s="23">
        <v>1</v>
      </c>
      <c r="H81" s="25">
        <f>(+F81*G81)+D81</f>
        <v>237</v>
      </c>
      <c r="I81" s="28">
        <f t="shared" si="13"/>
        <v>118.5</v>
      </c>
      <c r="J81" s="28">
        <f t="shared" si="14"/>
        <v>118.5</v>
      </c>
      <c r="K81" s="3"/>
      <c r="L81" s="3"/>
    </row>
    <row r="82" spans="1:12" ht="18">
      <c r="A82" s="14">
        <v>52522</v>
      </c>
      <c r="B82" s="15" t="s">
        <v>148</v>
      </c>
      <c r="C82" s="15"/>
      <c r="D82" s="2"/>
      <c r="E82" s="2"/>
      <c r="F82" s="24"/>
      <c r="G82" s="23"/>
      <c r="H82" s="25">
        <f t="shared" ref="H82:H88" si="15">(+F82*G82)+D82</f>
        <v>0</v>
      </c>
      <c r="I82" s="28">
        <f t="shared" si="13"/>
        <v>0</v>
      </c>
      <c r="J82" s="28">
        <f t="shared" si="14"/>
        <v>0</v>
      </c>
      <c r="K82" s="3"/>
      <c r="L82" s="3"/>
    </row>
    <row r="83" spans="1:12" ht="18">
      <c r="A83" s="14">
        <v>52523</v>
      </c>
      <c r="B83" s="15" t="s">
        <v>56</v>
      </c>
      <c r="C83" s="15"/>
      <c r="D83" s="2">
        <v>200</v>
      </c>
      <c r="E83" s="2">
        <v>6270.88</v>
      </c>
      <c r="F83" s="24">
        <v>44</v>
      </c>
      <c r="G83" s="23">
        <v>1</v>
      </c>
      <c r="H83" s="25">
        <f t="shared" si="15"/>
        <v>244</v>
      </c>
      <c r="I83" s="28">
        <f t="shared" si="13"/>
        <v>122</v>
      </c>
      <c r="J83" s="28">
        <f t="shared" si="14"/>
        <v>122</v>
      </c>
      <c r="K83" s="3"/>
      <c r="L83" s="3"/>
    </row>
    <row r="84" spans="1:12" ht="18">
      <c r="A84" s="14">
        <v>52524</v>
      </c>
      <c r="B84" s="15" t="s">
        <v>57</v>
      </c>
      <c r="C84" s="15"/>
      <c r="D84" s="2">
        <v>200</v>
      </c>
      <c r="E84" s="2">
        <v>4729.5600000000004</v>
      </c>
      <c r="F84" s="24">
        <v>6</v>
      </c>
      <c r="G84" s="23">
        <v>1</v>
      </c>
      <c r="H84" s="25">
        <f t="shared" si="15"/>
        <v>206</v>
      </c>
      <c r="I84" s="28">
        <f t="shared" si="13"/>
        <v>103</v>
      </c>
      <c r="J84" s="28">
        <f t="shared" si="14"/>
        <v>103</v>
      </c>
      <c r="K84" s="3"/>
      <c r="L84" s="3"/>
    </row>
    <row r="85" spans="1:12" ht="18">
      <c r="A85" s="14">
        <v>52525</v>
      </c>
      <c r="B85" s="15" t="s">
        <v>58</v>
      </c>
      <c r="C85" s="15"/>
      <c r="D85" s="2">
        <v>200</v>
      </c>
      <c r="E85" s="2">
        <v>11597.04</v>
      </c>
      <c r="F85" s="24">
        <v>12</v>
      </c>
      <c r="G85" s="23">
        <v>1</v>
      </c>
      <c r="H85" s="25">
        <f t="shared" si="15"/>
        <v>212</v>
      </c>
      <c r="I85" s="28">
        <f t="shared" si="13"/>
        <v>106</v>
      </c>
      <c r="J85" s="28">
        <f t="shared" si="14"/>
        <v>106</v>
      </c>
      <c r="K85" s="3"/>
      <c r="L85" s="3"/>
    </row>
    <row r="86" spans="1:12" ht="18">
      <c r="A86" s="14">
        <v>52526</v>
      </c>
      <c r="B86" s="15" t="s">
        <v>80</v>
      </c>
      <c r="C86" s="15"/>
      <c r="D86" s="2">
        <v>200</v>
      </c>
      <c r="E86" s="2">
        <v>6104.7</v>
      </c>
      <c r="F86" s="24">
        <v>19</v>
      </c>
      <c r="G86" s="23">
        <v>1</v>
      </c>
      <c r="H86" s="25">
        <f t="shared" si="15"/>
        <v>219</v>
      </c>
      <c r="I86" s="28">
        <f t="shared" si="13"/>
        <v>109.5</v>
      </c>
      <c r="J86" s="28">
        <f t="shared" si="14"/>
        <v>109.5</v>
      </c>
      <c r="K86" s="3"/>
      <c r="L86" s="3"/>
    </row>
    <row r="87" spans="1:12" ht="18">
      <c r="A87" s="14">
        <v>52527</v>
      </c>
      <c r="B87" s="15" t="s">
        <v>81</v>
      </c>
      <c r="C87" s="15"/>
      <c r="D87" s="2">
        <v>200</v>
      </c>
      <c r="E87" s="2">
        <v>4200</v>
      </c>
      <c r="F87" s="24">
        <v>42</v>
      </c>
      <c r="G87" s="23">
        <v>1</v>
      </c>
      <c r="H87" s="25">
        <f t="shared" si="15"/>
        <v>242</v>
      </c>
      <c r="I87" s="28">
        <f t="shared" si="13"/>
        <v>121</v>
      </c>
      <c r="J87" s="28">
        <f t="shared" si="14"/>
        <v>121</v>
      </c>
      <c r="K87" s="3"/>
      <c r="L87" s="3"/>
    </row>
    <row r="88" spans="1:12" ht="18">
      <c r="A88" s="14">
        <v>52528</v>
      </c>
      <c r="B88" s="15" t="s">
        <v>113</v>
      </c>
      <c r="C88" s="15"/>
      <c r="D88" s="2">
        <v>200</v>
      </c>
      <c r="E88" s="2">
        <v>16800</v>
      </c>
      <c r="F88" s="24">
        <v>105</v>
      </c>
      <c r="G88" s="23">
        <v>1</v>
      </c>
      <c r="H88" s="25">
        <f t="shared" si="15"/>
        <v>305</v>
      </c>
      <c r="I88" s="28">
        <f t="shared" si="13"/>
        <v>152.5</v>
      </c>
      <c r="J88" s="28">
        <f t="shared" si="14"/>
        <v>152.5</v>
      </c>
      <c r="K88" s="3"/>
      <c r="L88" s="3"/>
    </row>
    <row r="89" spans="1:12" ht="18">
      <c r="A89" s="14">
        <v>52529</v>
      </c>
      <c r="B89" s="15" t="s">
        <v>114</v>
      </c>
      <c r="C89" s="15"/>
      <c r="D89" s="2"/>
      <c r="E89" s="2"/>
      <c r="F89" s="24"/>
      <c r="G89" s="23"/>
      <c r="H89" s="25">
        <f t="shared" ref="H89:H120" si="16">(+F89*G89)+D89</f>
        <v>0</v>
      </c>
      <c r="I89" s="28">
        <f t="shared" si="13"/>
        <v>0</v>
      </c>
      <c r="J89" s="28">
        <f t="shared" si="14"/>
        <v>0</v>
      </c>
      <c r="K89" s="3"/>
      <c r="L89" s="3"/>
    </row>
    <row r="90" spans="1:12" ht="18">
      <c r="A90" s="14">
        <v>52647</v>
      </c>
      <c r="B90" s="15" t="s">
        <v>163</v>
      </c>
      <c r="C90" s="15"/>
      <c r="D90" s="2">
        <v>200</v>
      </c>
      <c r="E90" s="2">
        <v>1081487.8799999999</v>
      </c>
      <c r="F90" s="24">
        <v>2251</v>
      </c>
      <c r="G90" s="23">
        <v>1</v>
      </c>
      <c r="H90" s="25">
        <f t="shared" si="16"/>
        <v>2451</v>
      </c>
      <c r="I90" s="28">
        <f t="shared" si="13"/>
        <v>1225.5</v>
      </c>
      <c r="J90" s="28">
        <f t="shared" si="14"/>
        <v>1225.5</v>
      </c>
      <c r="K90" s="3"/>
      <c r="L90" s="3"/>
    </row>
    <row r="91" spans="1:12" ht="18">
      <c r="A91" s="14">
        <v>52648</v>
      </c>
      <c r="B91" s="15" t="s">
        <v>164</v>
      </c>
      <c r="C91" s="15"/>
      <c r="D91" s="2"/>
      <c r="E91" s="2"/>
      <c r="F91" s="24"/>
      <c r="G91" s="23"/>
      <c r="H91" s="25">
        <f t="shared" si="16"/>
        <v>0</v>
      </c>
      <c r="I91" s="28">
        <f t="shared" si="13"/>
        <v>0</v>
      </c>
      <c r="J91" s="28">
        <f t="shared" si="14"/>
        <v>0</v>
      </c>
      <c r="K91" s="3"/>
      <c r="L91" s="3"/>
    </row>
    <row r="92" spans="1:12" ht="18">
      <c r="A92" s="14">
        <v>52649</v>
      </c>
      <c r="B92" s="15" t="s">
        <v>162</v>
      </c>
      <c r="C92" s="15"/>
      <c r="D92" s="2">
        <v>200</v>
      </c>
      <c r="E92" s="2">
        <v>39860</v>
      </c>
      <c r="F92" s="24">
        <v>155</v>
      </c>
      <c r="G92" s="23">
        <v>1</v>
      </c>
      <c r="H92" s="25">
        <f t="shared" si="16"/>
        <v>355</v>
      </c>
      <c r="I92" s="28">
        <f t="shared" si="13"/>
        <v>177.5</v>
      </c>
      <c r="J92" s="28">
        <f t="shared" si="14"/>
        <v>177.5</v>
      </c>
      <c r="K92" s="3"/>
      <c r="L92" s="3"/>
    </row>
    <row r="93" spans="1:12" ht="18">
      <c r="A93" s="12">
        <v>52531</v>
      </c>
      <c r="B93" s="16" t="s">
        <v>127</v>
      </c>
      <c r="C93" s="16"/>
      <c r="D93" s="2">
        <v>200</v>
      </c>
      <c r="E93" s="2">
        <v>244255.3</v>
      </c>
      <c r="F93" s="24">
        <v>1114</v>
      </c>
      <c r="G93" s="23">
        <v>1</v>
      </c>
      <c r="H93" s="25">
        <f t="shared" si="16"/>
        <v>1314</v>
      </c>
      <c r="I93" s="28">
        <f t="shared" si="13"/>
        <v>657</v>
      </c>
      <c r="J93" s="28">
        <f t="shared" si="14"/>
        <v>657</v>
      </c>
      <c r="K93" s="3"/>
      <c r="L93" s="3"/>
    </row>
    <row r="94" spans="1:12" ht="18">
      <c r="A94" s="14">
        <v>52533</v>
      </c>
      <c r="B94" s="15" t="s">
        <v>69</v>
      </c>
      <c r="C94" s="15"/>
      <c r="D94" s="2"/>
      <c r="E94" s="2"/>
      <c r="F94" s="24"/>
      <c r="G94" s="23"/>
      <c r="H94" s="25">
        <f t="shared" si="16"/>
        <v>0</v>
      </c>
      <c r="I94" s="28">
        <f t="shared" si="13"/>
        <v>0</v>
      </c>
      <c r="J94" s="28">
        <f t="shared" si="14"/>
        <v>0</v>
      </c>
      <c r="K94" s="3"/>
      <c r="L94" s="3"/>
    </row>
    <row r="95" spans="1:12" ht="18">
      <c r="A95" s="14">
        <v>52535</v>
      </c>
      <c r="B95" s="15" t="s">
        <v>6</v>
      </c>
      <c r="C95" s="15"/>
      <c r="D95" s="2">
        <v>200</v>
      </c>
      <c r="E95" s="2">
        <v>177111.08</v>
      </c>
      <c r="F95" s="24">
        <v>1967</v>
      </c>
      <c r="G95" s="23">
        <v>1</v>
      </c>
      <c r="H95" s="25">
        <f t="shared" si="16"/>
        <v>2167</v>
      </c>
      <c r="I95" s="28">
        <f t="shared" si="13"/>
        <v>1083.5</v>
      </c>
      <c r="J95" s="28">
        <f t="shared" si="14"/>
        <v>1083.5</v>
      </c>
      <c r="K95" s="3"/>
      <c r="L95" s="3"/>
    </row>
    <row r="96" spans="1:12" ht="18">
      <c r="A96" s="14">
        <v>52536</v>
      </c>
      <c r="B96" s="15" t="s">
        <v>76</v>
      </c>
      <c r="C96" s="15"/>
      <c r="D96" s="2"/>
      <c r="E96" s="2"/>
      <c r="F96" s="24"/>
      <c r="G96" s="23"/>
      <c r="H96" s="25">
        <f t="shared" si="16"/>
        <v>0</v>
      </c>
      <c r="I96" s="28">
        <f t="shared" si="13"/>
        <v>0</v>
      </c>
      <c r="J96" s="28">
        <f t="shared" si="14"/>
        <v>0</v>
      </c>
      <c r="K96" s="3"/>
      <c r="L96" s="3"/>
    </row>
    <row r="97" spans="1:12" ht="18">
      <c r="A97" s="14">
        <v>52537</v>
      </c>
      <c r="B97" s="15" t="s">
        <v>118</v>
      </c>
      <c r="C97" s="15"/>
      <c r="D97" s="2"/>
      <c r="E97" s="2"/>
      <c r="F97" s="24"/>
      <c r="G97" s="23"/>
      <c r="H97" s="25">
        <f t="shared" si="16"/>
        <v>0</v>
      </c>
      <c r="I97" s="28">
        <f t="shared" si="13"/>
        <v>0</v>
      </c>
      <c r="J97" s="28">
        <f t="shared" si="14"/>
        <v>0</v>
      </c>
      <c r="K97" s="3"/>
      <c r="L97" s="3"/>
    </row>
    <row r="98" spans="1:12" ht="18">
      <c r="A98" s="14">
        <v>52538</v>
      </c>
      <c r="B98" s="15" t="s">
        <v>125</v>
      </c>
      <c r="C98" s="15"/>
      <c r="D98" s="2"/>
      <c r="E98" s="2"/>
      <c r="F98" s="24"/>
      <c r="G98" s="23"/>
      <c r="H98" s="25">
        <f t="shared" si="16"/>
        <v>0</v>
      </c>
      <c r="I98" s="28">
        <f t="shared" si="13"/>
        <v>0</v>
      </c>
      <c r="J98" s="28">
        <f t="shared" si="14"/>
        <v>0</v>
      </c>
      <c r="K98" s="3"/>
      <c r="L98" s="3"/>
    </row>
    <row r="99" spans="1:12" ht="18">
      <c r="A99" s="14">
        <v>52539</v>
      </c>
      <c r="B99" s="15" t="s">
        <v>128</v>
      </c>
      <c r="C99" s="15"/>
      <c r="D99" s="2">
        <v>200</v>
      </c>
      <c r="E99" s="2">
        <v>57873</v>
      </c>
      <c r="F99" s="24">
        <v>75</v>
      </c>
      <c r="G99" s="23">
        <v>1</v>
      </c>
      <c r="H99" s="25">
        <f t="shared" si="16"/>
        <v>275</v>
      </c>
      <c r="I99" s="28">
        <f t="shared" si="13"/>
        <v>137.5</v>
      </c>
      <c r="J99" s="28">
        <f t="shared" si="14"/>
        <v>137.5</v>
      </c>
      <c r="K99" s="3"/>
      <c r="L99" s="3"/>
    </row>
    <row r="100" spans="1:12" ht="18">
      <c r="A100" s="14">
        <v>52540</v>
      </c>
      <c r="B100" s="15" t="s">
        <v>120</v>
      </c>
      <c r="C100" s="15"/>
      <c r="D100" s="2">
        <v>200</v>
      </c>
      <c r="E100" s="2">
        <v>11504.74</v>
      </c>
      <c r="F100" s="24">
        <v>19</v>
      </c>
      <c r="G100" s="23">
        <v>1</v>
      </c>
      <c r="H100" s="25">
        <f t="shared" si="16"/>
        <v>219</v>
      </c>
      <c r="I100" s="28">
        <f t="shared" si="13"/>
        <v>109.5</v>
      </c>
      <c r="J100" s="28">
        <f t="shared" si="14"/>
        <v>109.5</v>
      </c>
      <c r="K100" s="3"/>
      <c r="L100" s="3"/>
    </row>
    <row r="101" spans="1:12" ht="18">
      <c r="A101" s="14">
        <v>52541</v>
      </c>
      <c r="B101" s="15" t="s">
        <v>78</v>
      </c>
      <c r="C101" s="15"/>
      <c r="D101" s="2">
        <v>200</v>
      </c>
      <c r="E101" s="2">
        <v>431269</v>
      </c>
      <c r="F101" s="24">
        <v>2611</v>
      </c>
      <c r="G101" s="23">
        <v>1</v>
      </c>
      <c r="H101" s="25">
        <f t="shared" si="16"/>
        <v>2811</v>
      </c>
      <c r="I101" s="28">
        <f t="shared" si="13"/>
        <v>1405.5</v>
      </c>
      <c r="J101" s="28">
        <f t="shared" si="14"/>
        <v>1405.5</v>
      </c>
      <c r="K101" s="3"/>
      <c r="L101" s="3"/>
    </row>
    <row r="102" spans="1:12" ht="18">
      <c r="A102" s="14">
        <v>52542</v>
      </c>
      <c r="B102" s="15" t="s">
        <v>139</v>
      </c>
      <c r="C102" s="15"/>
      <c r="D102" s="2">
        <v>200</v>
      </c>
      <c r="E102" s="2">
        <v>17134</v>
      </c>
      <c r="F102" s="24">
        <v>16</v>
      </c>
      <c r="G102" s="23">
        <v>1</v>
      </c>
      <c r="H102" s="25">
        <f t="shared" si="16"/>
        <v>216</v>
      </c>
      <c r="I102" s="28">
        <f t="shared" si="13"/>
        <v>108</v>
      </c>
      <c r="J102" s="28">
        <f t="shared" si="14"/>
        <v>108</v>
      </c>
      <c r="K102" s="3"/>
      <c r="L102" s="3"/>
    </row>
    <row r="103" spans="1:12" ht="18">
      <c r="A103" s="14">
        <v>52544</v>
      </c>
      <c r="B103" s="15" t="s">
        <v>82</v>
      </c>
      <c r="C103" s="15"/>
      <c r="D103" s="2">
        <v>200</v>
      </c>
      <c r="E103" s="2">
        <v>17912</v>
      </c>
      <c r="F103" s="24">
        <v>85</v>
      </c>
      <c r="G103" s="23">
        <v>1</v>
      </c>
      <c r="H103" s="25">
        <f t="shared" si="16"/>
        <v>285</v>
      </c>
      <c r="I103" s="28">
        <f t="shared" si="13"/>
        <v>142.5</v>
      </c>
      <c r="J103" s="28">
        <f t="shared" si="14"/>
        <v>142.5</v>
      </c>
      <c r="K103" s="3"/>
      <c r="L103" s="3"/>
    </row>
    <row r="104" spans="1:12" ht="18">
      <c r="A104" s="14">
        <v>52545</v>
      </c>
      <c r="B104" s="15" t="s">
        <v>153</v>
      </c>
      <c r="C104" s="15"/>
      <c r="D104" s="2">
        <v>200</v>
      </c>
      <c r="E104" s="2">
        <v>337826</v>
      </c>
      <c r="F104" s="24">
        <v>1190</v>
      </c>
      <c r="G104" s="23">
        <v>1</v>
      </c>
      <c r="H104" s="25">
        <f t="shared" si="16"/>
        <v>1390</v>
      </c>
      <c r="I104" s="28">
        <f t="shared" si="13"/>
        <v>695</v>
      </c>
      <c r="J104" s="28">
        <f t="shared" si="14"/>
        <v>695</v>
      </c>
      <c r="K104" s="3"/>
      <c r="L104" s="3"/>
    </row>
    <row r="105" spans="1:12" ht="18">
      <c r="A105" s="14">
        <v>52546</v>
      </c>
      <c r="B105" s="15" t="s">
        <v>7</v>
      </c>
      <c r="C105" s="15"/>
      <c r="D105" s="2">
        <v>200</v>
      </c>
      <c r="E105" s="2">
        <v>5130</v>
      </c>
      <c r="F105" s="24">
        <v>21</v>
      </c>
      <c r="G105" s="23">
        <v>1</v>
      </c>
      <c r="H105" s="25">
        <f t="shared" si="16"/>
        <v>221</v>
      </c>
      <c r="I105" s="28">
        <f t="shared" si="13"/>
        <v>110.5</v>
      </c>
      <c r="J105" s="28">
        <f t="shared" si="14"/>
        <v>110.5</v>
      </c>
      <c r="K105" s="3"/>
      <c r="L105" s="3"/>
    </row>
    <row r="106" spans="1:12" ht="18">
      <c r="A106" s="14">
        <v>52547</v>
      </c>
      <c r="B106" s="15" t="s">
        <v>8</v>
      </c>
      <c r="C106" s="15"/>
      <c r="D106" s="2">
        <v>200</v>
      </c>
      <c r="E106" s="2">
        <v>18518</v>
      </c>
      <c r="F106" s="24">
        <v>197</v>
      </c>
      <c r="G106" s="23">
        <v>1</v>
      </c>
      <c r="H106" s="25">
        <f t="shared" si="16"/>
        <v>397</v>
      </c>
      <c r="I106" s="28">
        <f t="shared" si="13"/>
        <v>198.5</v>
      </c>
      <c r="J106" s="28">
        <f t="shared" si="14"/>
        <v>198.5</v>
      </c>
      <c r="K106" s="3"/>
      <c r="L106" s="3"/>
    </row>
    <row r="107" spans="1:12" ht="18">
      <c r="A107" s="14">
        <v>52548</v>
      </c>
      <c r="B107" s="15" t="s">
        <v>9</v>
      </c>
      <c r="C107" s="15"/>
      <c r="D107" s="2">
        <v>200</v>
      </c>
      <c r="E107" s="2">
        <v>35100</v>
      </c>
      <c r="F107" s="24">
        <v>351</v>
      </c>
      <c r="G107" s="23">
        <v>1</v>
      </c>
      <c r="H107" s="25">
        <f t="shared" si="16"/>
        <v>551</v>
      </c>
      <c r="I107" s="28">
        <f t="shared" si="13"/>
        <v>275.5</v>
      </c>
      <c r="J107" s="28">
        <f t="shared" si="14"/>
        <v>275.5</v>
      </c>
      <c r="K107" s="3"/>
      <c r="L107" s="3"/>
    </row>
    <row r="108" spans="1:12" ht="18">
      <c r="A108" s="14">
        <v>52549</v>
      </c>
      <c r="B108" s="15" t="s">
        <v>10</v>
      </c>
      <c r="C108" s="15"/>
      <c r="D108" s="2">
        <v>200</v>
      </c>
      <c r="E108" s="2">
        <v>425712</v>
      </c>
      <c r="F108" s="24">
        <v>1264</v>
      </c>
      <c r="G108" s="23">
        <v>1</v>
      </c>
      <c r="H108" s="25">
        <f t="shared" si="16"/>
        <v>1464</v>
      </c>
      <c r="I108" s="28">
        <f t="shared" si="13"/>
        <v>732</v>
      </c>
      <c r="J108" s="28">
        <f t="shared" si="14"/>
        <v>732</v>
      </c>
      <c r="K108" s="3"/>
      <c r="L108" s="3"/>
    </row>
    <row r="109" spans="1:12" ht="18">
      <c r="A109" s="14">
        <v>52550</v>
      </c>
      <c r="B109" s="15" t="s">
        <v>60</v>
      </c>
      <c r="C109" s="15"/>
      <c r="D109" s="2">
        <v>200</v>
      </c>
      <c r="E109" s="2">
        <v>4400</v>
      </c>
      <c r="F109" s="24">
        <v>88</v>
      </c>
      <c r="G109" s="23">
        <v>1</v>
      </c>
      <c r="H109" s="25">
        <f t="shared" si="16"/>
        <v>288</v>
      </c>
      <c r="I109" s="28">
        <f t="shared" si="13"/>
        <v>144</v>
      </c>
      <c r="J109" s="28">
        <f t="shared" si="14"/>
        <v>144</v>
      </c>
      <c r="K109" s="3"/>
      <c r="L109" s="3"/>
    </row>
    <row r="110" spans="1:12" ht="18">
      <c r="A110" s="14">
        <v>52551</v>
      </c>
      <c r="B110" s="15" t="s">
        <v>64</v>
      </c>
      <c r="C110" s="15"/>
      <c r="D110" s="2">
        <v>200</v>
      </c>
      <c r="E110" s="2">
        <v>16140</v>
      </c>
      <c r="F110" s="24">
        <v>269</v>
      </c>
      <c r="G110" s="23">
        <v>1</v>
      </c>
      <c r="H110" s="25">
        <f t="shared" si="16"/>
        <v>469</v>
      </c>
      <c r="I110" s="28">
        <f t="shared" si="13"/>
        <v>234.5</v>
      </c>
      <c r="J110" s="28">
        <f t="shared" si="14"/>
        <v>234.5</v>
      </c>
      <c r="K110" s="3"/>
      <c r="L110" s="3"/>
    </row>
    <row r="111" spans="1:12" ht="18">
      <c r="A111" s="14">
        <v>52552</v>
      </c>
      <c r="B111" s="15" t="s">
        <v>65</v>
      </c>
      <c r="C111" s="15"/>
      <c r="D111" s="2">
        <v>200</v>
      </c>
      <c r="E111" s="2">
        <v>6090</v>
      </c>
      <c r="F111" s="24">
        <v>145</v>
      </c>
      <c r="G111" s="23">
        <v>1</v>
      </c>
      <c r="H111" s="25">
        <f t="shared" si="16"/>
        <v>345</v>
      </c>
      <c r="I111" s="28">
        <f t="shared" si="13"/>
        <v>172.5</v>
      </c>
      <c r="J111" s="28">
        <f t="shared" si="14"/>
        <v>172.5</v>
      </c>
      <c r="K111" s="3"/>
      <c r="L111" s="3"/>
    </row>
    <row r="112" spans="1:12" ht="18">
      <c r="A112" s="14">
        <v>52553</v>
      </c>
      <c r="B112" s="15" t="s">
        <v>70</v>
      </c>
      <c r="C112" s="15"/>
      <c r="D112" s="2"/>
      <c r="E112" s="2"/>
      <c r="F112" s="24"/>
      <c r="G112" s="23"/>
      <c r="H112" s="25">
        <f t="shared" si="16"/>
        <v>0</v>
      </c>
      <c r="I112" s="28">
        <f t="shared" si="13"/>
        <v>0</v>
      </c>
      <c r="J112" s="28">
        <f t="shared" si="14"/>
        <v>0</v>
      </c>
      <c r="K112" s="3"/>
      <c r="L112" s="3"/>
    </row>
    <row r="113" spans="1:12" ht="18">
      <c r="A113" s="14">
        <v>52554</v>
      </c>
      <c r="B113" s="15" t="s">
        <v>92</v>
      </c>
      <c r="C113" s="15"/>
      <c r="D113" s="2"/>
      <c r="E113" s="2"/>
      <c r="F113" s="24"/>
      <c r="G113" s="23"/>
      <c r="H113" s="25">
        <f t="shared" si="16"/>
        <v>0</v>
      </c>
      <c r="I113" s="28">
        <f t="shared" si="13"/>
        <v>0</v>
      </c>
      <c r="J113" s="28">
        <f t="shared" si="14"/>
        <v>0</v>
      </c>
      <c r="K113" s="3"/>
      <c r="L113" s="3"/>
    </row>
    <row r="114" spans="1:12" ht="18">
      <c r="A114" s="14">
        <v>52555</v>
      </c>
      <c r="B114" s="15" t="s">
        <v>89</v>
      </c>
      <c r="C114" s="15"/>
      <c r="D114" s="2">
        <v>200</v>
      </c>
      <c r="E114" s="2">
        <v>1127.18</v>
      </c>
      <c r="F114" s="24">
        <v>1</v>
      </c>
      <c r="G114" s="23">
        <v>1</v>
      </c>
      <c r="H114" s="25">
        <f t="shared" si="16"/>
        <v>201</v>
      </c>
      <c r="I114" s="28">
        <f t="shared" si="13"/>
        <v>100.5</v>
      </c>
      <c r="J114" s="28">
        <f t="shared" si="14"/>
        <v>100.5</v>
      </c>
      <c r="K114" s="3"/>
      <c r="L114" s="3"/>
    </row>
    <row r="115" spans="1:12" ht="18">
      <c r="A115" s="14">
        <v>52556</v>
      </c>
      <c r="B115" s="15" t="s">
        <v>11</v>
      </c>
      <c r="C115" s="15"/>
      <c r="D115" s="2">
        <v>200</v>
      </c>
      <c r="E115" s="2">
        <v>47509.919999999998</v>
      </c>
      <c r="F115" s="24">
        <v>55</v>
      </c>
      <c r="G115" s="23">
        <v>1</v>
      </c>
      <c r="H115" s="25">
        <f t="shared" si="16"/>
        <v>255</v>
      </c>
      <c r="I115" s="28">
        <f t="shared" si="13"/>
        <v>127.5</v>
      </c>
      <c r="J115" s="28">
        <f t="shared" si="14"/>
        <v>127.5</v>
      </c>
      <c r="K115" s="3"/>
      <c r="L115" s="3"/>
    </row>
    <row r="116" spans="1:12" ht="18">
      <c r="A116" s="14">
        <v>52558</v>
      </c>
      <c r="B116" s="15" t="s">
        <v>12</v>
      </c>
      <c r="C116" s="15"/>
      <c r="D116" s="2">
        <v>200</v>
      </c>
      <c r="E116" s="2">
        <v>623037.19999999995</v>
      </c>
      <c r="F116" s="24">
        <v>937</v>
      </c>
      <c r="G116" s="23">
        <v>1</v>
      </c>
      <c r="H116" s="25">
        <f t="shared" si="16"/>
        <v>1137</v>
      </c>
      <c r="I116" s="28">
        <f t="shared" si="13"/>
        <v>568.5</v>
      </c>
      <c r="J116" s="28">
        <f t="shared" si="14"/>
        <v>568.5</v>
      </c>
      <c r="K116" s="3"/>
      <c r="L116" s="3"/>
    </row>
    <row r="117" spans="1:12" ht="18">
      <c r="A117" s="14">
        <v>52560</v>
      </c>
      <c r="B117" s="15" t="s">
        <v>88</v>
      </c>
      <c r="C117" s="15"/>
      <c r="D117" s="2">
        <v>200</v>
      </c>
      <c r="E117" s="2">
        <v>439014.76</v>
      </c>
      <c r="F117" s="24">
        <v>278</v>
      </c>
      <c r="G117" s="23">
        <v>1</v>
      </c>
      <c r="H117" s="25">
        <f t="shared" si="16"/>
        <v>478</v>
      </c>
      <c r="I117" s="28">
        <f t="shared" si="13"/>
        <v>239</v>
      </c>
      <c r="J117" s="28">
        <f t="shared" si="14"/>
        <v>239</v>
      </c>
      <c r="K117" s="3"/>
      <c r="L117" s="3"/>
    </row>
    <row r="118" spans="1:12" ht="18">
      <c r="A118" s="14">
        <v>52561</v>
      </c>
      <c r="B118" s="15" t="s">
        <v>85</v>
      </c>
      <c r="C118" s="15"/>
      <c r="D118" s="2">
        <v>200</v>
      </c>
      <c r="E118" s="2">
        <v>173753.56</v>
      </c>
      <c r="F118" s="24">
        <v>315</v>
      </c>
      <c r="G118" s="23">
        <v>1</v>
      </c>
      <c r="H118" s="25">
        <f t="shared" si="16"/>
        <v>515</v>
      </c>
      <c r="I118" s="28">
        <f t="shared" si="13"/>
        <v>257.5</v>
      </c>
      <c r="J118" s="28">
        <f t="shared" si="14"/>
        <v>257.5</v>
      </c>
      <c r="K118" s="3"/>
      <c r="L118" s="3"/>
    </row>
    <row r="119" spans="1:12" ht="18">
      <c r="A119" s="14">
        <v>52562</v>
      </c>
      <c r="B119" s="15" t="s">
        <v>13</v>
      </c>
      <c r="C119" s="15"/>
      <c r="D119" s="2">
        <v>200</v>
      </c>
      <c r="E119" s="2">
        <v>156386.4</v>
      </c>
      <c r="F119" s="24">
        <v>3234</v>
      </c>
      <c r="G119" s="23">
        <v>1</v>
      </c>
      <c r="H119" s="25">
        <f t="shared" si="16"/>
        <v>3434</v>
      </c>
      <c r="I119" s="28">
        <f t="shared" si="13"/>
        <v>1717</v>
      </c>
      <c r="J119" s="28">
        <f t="shared" si="14"/>
        <v>1717</v>
      </c>
      <c r="K119" s="3"/>
      <c r="L119" s="3"/>
    </row>
    <row r="120" spans="1:12" ht="18">
      <c r="A120" s="14">
        <v>52563</v>
      </c>
      <c r="B120" s="15" t="s">
        <v>14</v>
      </c>
      <c r="C120" s="15"/>
      <c r="D120" s="2">
        <v>200</v>
      </c>
      <c r="E120" s="2">
        <v>5456044.3799999999</v>
      </c>
      <c r="F120" s="24">
        <v>19308</v>
      </c>
      <c r="G120" s="23">
        <v>1</v>
      </c>
      <c r="H120" s="25">
        <f t="shared" si="16"/>
        <v>19508</v>
      </c>
      <c r="I120" s="28">
        <f t="shared" si="13"/>
        <v>9754</v>
      </c>
      <c r="J120" s="28">
        <f t="shared" si="14"/>
        <v>9754</v>
      </c>
      <c r="K120" s="3"/>
      <c r="L120" s="3"/>
    </row>
    <row r="121" spans="1:12" ht="18">
      <c r="A121" s="14">
        <v>52565</v>
      </c>
      <c r="B121" s="15" t="s">
        <v>15</v>
      </c>
      <c r="C121" s="57" t="s">
        <v>185</v>
      </c>
      <c r="D121" s="2"/>
      <c r="E121" s="2"/>
      <c r="F121" s="24"/>
      <c r="G121" s="23"/>
      <c r="H121" s="25"/>
      <c r="I121" s="28">
        <f t="shared" si="13"/>
        <v>0</v>
      </c>
      <c r="J121" s="28">
        <f t="shared" si="14"/>
        <v>0</v>
      </c>
      <c r="K121" s="3"/>
      <c r="L121" s="3"/>
    </row>
    <row r="122" spans="1:12" ht="18">
      <c r="A122" s="14">
        <v>52566</v>
      </c>
      <c r="B122" s="15" t="s">
        <v>143</v>
      </c>
      <c r="C122" s="15"/>
      <c r="D122" s="2"/>
      <c r="E122" s="2"/>
      <c r="F122" s="24"/>
      <c r="G122" s="23"/>
      <c r="H122" s="25"/>
      <c r="I122" s="28">
        <f t="shared" si="13"/>
        <v>0</v>
      </c>
      <c r="J122" s="28">
        <f t="shared" si="14"/>
        <v>0</v>
      </c>
      <c r="K122" s="3"/>
      <c r="L122" s="3"/>
    </row>
    <row r="123" spans="1:12" ht="18">
      <c r="A123" s="14">
        <v>52567</v>
      </c>
      <c r="B123" s="15" t="s">
        <v>61</v>
      </c>
      <c r="C123" s="15"/>
      <c r="D123" s="2">
        <v>200</v>
      </c>
      <c r="E123" s="2">
        <v>341974.08</v>
      </c>
      <c r="F123" s="24">
        <v>6</v>
      </c>
      <c r="G123" s="23">
        <v>1</v>
      </c>
      <c r="H123" s="25">
        <f t="shared" ref="H123:H130" si="17">(+F123*G123)+D123</f>
        <v>206</v>
      </c>
      <c r="I123" s="28">
        <f t="shared" si="13"/>
        <v>103</v>
      </c>
      <c r="J123" s="28">
        <f t="shared" si="14"/>
        <v>103</v>
      </c>
      <c r="K123" s="3"/>
      <c r="L123" s="3"/>
    </row>
    <row r="124" spans="1:12" ht="18">
      <c r="A124" s="14">
        <v>52568</v>
      </c>
      <c r="B124" s="15" t="s">
        <v>72</v>
      </c>
      <c r="C124" s="15"/>
      <c r="D124" s="2">
        <v>200</v>
      </c>
      <c r="E124" s="2">
        <v>92548.24</v>
      </c>
      <c r="F124" s="24">
        <v>48</v>
      </c>
      <c r="G124" s="23">
        <v>1</v>
      </c>
      <c r="H124" s="25">
        <f t="shared" si="17"/>
        <v>248</v>
      </c>
      <c r="I124" s="28">
        <f t="shared" si="13"/>
        <v>124</v>
      </c>
      <c r="J124" s="28">
        <f t="shared" si="14"/>
        <v>124</v>
      </c>
      <c r="K124" s="3"/>
      <c r="L124" s="3"/>
    </row>
    <row r="125" spans="1:12" ht="18">
      <c r="A125" s="14">
        <v>52569</v>
      </c>
      <c r="B125" s="15" t="s">
        <v>79</v>
      </c>
      <c r="C125" s="15"/>
      <c r="D125" s="2">
        <v>200</v>
      </c>
      <c r="E125" s="2">
        <v>23674.880000000001</v>
      </c>
      <c r="F125" s="24">
        <v>256</v>
      </c>
      <c r="G125" s="23">
        <v>1</v>
      </c>
      <c r="H125" s="25">
        <f t="shared" si="17"/>
        <v>456</v>
      </c>
      <c r="I125" s="28">
        <f t="shared" si="13"/>
        <v>228</v>
      </c>
      <c r="J125" s="28">
        <f t="shared" si="14"/>
        <v>228</v>
      </c>
      <c r="K125" s="3"/>
      <c r="L125" s="3"/>
    </row>
    <row r="126" spans="1:12" ht="18">
      <c r="A126" s="14">
        <v>52570</v>
      </c>
      <c r="B126" s="15" t="s">
        <v>83</v>
      </c>
      <c r="C126" s="15"/>
      <c r="D126" s="2"/>
      <c r="E126" s="2"/>
      <c r="F126" s="24"/>
      <c r="G126" s="23"/>
      <c r="H126" s="25"/>
      <c r="I126" s="28">
        <f t="shared" si="13"/>
        <v>0</v>
      </c>
      <c r="J126" s="28">
        <f t="shared" si="14"/>
        <v>0</v>
      </c>
      <c r="K126" s="3"/>
      <c r="L126" s="3"/>
    </row>
    <row r="127" spans="1:12" ht="18">
      <c r="A127" s="14">
        <v>52571</v>
      </c>
      <c r="B127" s="15" t="s">
        <v>110</v>
      </c>
      <c r="C127" s="15"/>
      <c r="D127" s="2">
        <v>200</v>
      </c>
      <c r="E127" s="2">
        <v>55168</v>
      </c>
      <c r="F127" s="24">
        <v>16</v>
      </c>
      <c r="G127" s="23">
        <v>1</v>
      </c>
      <c r="H127" s="25">
        <f t="shared" si="17"/>
        <v>216</v>
      </c>
      <c r="I127" s="28">
        <f t="shared" si="13"/>
        <v>108</v>
      </c>
      <c r="J127" s="28">
        <f t="shared" si="14"/>
        <v>108</v>
      </c>
      <c r="K127" s="3"/>
      <c r="L127" s="3"/>
    </row>
    <row r="128" spans="1:12" ht="18">
      <c r="A128" s="14">
        <v>52572</v>
      </c>
      <c r="B128" s="15" t="s">
        <v>119</v>
      </c>
      <c r="C128" s="15"/>
      <c r="D128" s="2">
        <v>200</v>
      </c>
      <c r="E128" s="2">
        <v>13368.48</v>
      </c>
      <c r="F128" s="24">
        <v>137</v>
      </c>
      <c r="G128" s="23">
        <v>1</v>
      </c>
      <c r="H128" s="25">
        <f t="shared" si="17"/>
        <v>337</v>
      </c>
      <c r="I128" s="28">
        <f t="shared" si="13"/>
        <v>168.5</v>
      </c>
      <c r="J128" s="28">
        <f t="shared" si="14"/>
        <v>168.5</v>
      </c>
      <c r="K128" s="3"/>
      <c r="L128" s="3"/>
    </row>
    <row r="129" spans="1:12" ht="18">
      <c r="A129" s="14">
        <v>52573</v>
      </c>
      <c r="B129" s="15" t="s">
        <v>130</v>
      </c>
      <c r="C129" s="15"/>
      <c r="D129" s="2">
        <v>200</v>
      </c>
      <c r="E129" s="2">
        <v>20020.759999999998</v>
      </c>
      <c r="F129" s="24">
        <v>18</v>
      </c>
      <c r="G129" s="23">
        <v>1</v>
      </c>
      <c r="H129" s="25">
        <f t="shared" si="17"/>
        <v>218</v>
      </c>
      <c r="I129" s="28">
        <f t="shared" si="13"/>
        <v>109</v>
      </c>
      <c r="J129" s="28">
        <f t="shared" si="14"/>
        <v>109</v>
      </c>
      <c r="K129" s="3"/>
      <c r="L129" s="3"/>
    </row>
    <row r="130" spans="1:12" ht="18">
      <c r="A130" s="14">
        <v>52576</v>
      </c>
      <c r="B130" s="15" t="s">
        <v>93</v>
      </c>
      <c r="C130" s="15"/>
      <c r="D130" s="2">
        <v>200</v>
      </c>
      <c r="E130" s="2">
        <v>76064.94</v>
      </c>
      <c r="F130" s="24">
        <v>388</v>
      </c>
      <c r="G130" s="23">
        <v>1</v>
      </c>
      <c r="H130" s="25">
        <f t="shared" si="17"/>
        <v>588</v>
      </c>
      <c r="I130" s="28">
        <f t="shared" si="13"/>
        <v>294</v>
      </c>
      <c r="J130" s="28">
        <f t="shared" si="14"/>
        <v>294</v>
      </c>
      <c r="K130" s="3"/>
      <c r="L130" s="3"/>
    </row>
    <row r="131" spans="1:12" ht="18">
      <c r="A131" s="14">
        <v>52577</v>
      </c>
      <c r="B131" s="15" t="s">
        <v>73</v>
      </c>
      <c r="C131" s="15"/>
      <c r="D131" s="2"/>
      <c r="E131" s="2"/>
      <c r="F131" s="24"/>
      <c r="G131" s="23"/>
      <c r="H131" s="25"/>
      <c r="I131" s="28">
        <f t="shared" si="13"/>
        <v>0</v>
      </c>
      <c r="J131" s="28">
        <f t="shared" si="14"/>
        <v>0</v>
      </c>
      <c r="K131" s="3"/>
      <c r="L131" s="3"/>
    </row>
    <row r="132" spans="1:12" ht="18">
      <c r="A132" s="14">
        <v>54580</v>
      </c>
      <c r="B132" s="15" t="s">
        <v>59</v>
      </c>
      <c r="C132" s="15"/>
      <c r="D132" s="2">
        <v>200</v>
      </c>
      <c r="E132" s="2">
        <v>104475.44</v>
      </c>
      <c r="F132" s="24">
        <v>312</v>
      </c>
      <c r="G132" s="23">
        <v>1</v>
      </c>
      <c r="H132" s="25">
        <f t="shared" ref="H132:H147" si="18">(+F132*G132)+D132</f>
        <v>512</v>
      </c>
      <c r="I132" s="28">
        <f t="shared" si="13"/>
        <v>256</v>
      </c>
      <c r="J132" s="28">
        <f t="shared" si="14"/>
        <v>256</v>
      </c>
      <c r="K132" s="3"/>
      <c r="L132" s="3"/>
    </row>
    <row r="133" spans="1:12" ht="18">
      <c r="A133" s="14">
        <v>54581</v>
      </c>
      <c r="B133" s="17" t="s">
        <v>115</v>
      </c>
      <c r="C133" s="17"/>
      <c r="D133" s="2">
        <v>200</v>
      </c>
      <c r="E133" s="2">
        <v>89386.32</v>
      </c>
      <c r="F133" s="24">
        <v>117</v>
      </c>
      <c r="G133" s="23">
        <v>1</v>
      </c>
      <c r="H133" s="25">
        <f t="shared" si="18"/>
        <v>317</v>
      </c>
      <c r="I133" s="28">
        <f t="shared" si="13"/>
        <v>158.5</v>
      </c>
      <c r="J133" s="28">
        <f t="shared" si="14"/>
        <v>158.5</v>
      </c>
      <c r="K133" s="3"/>
      <c r="L133" s="3"/>
    </row>
    <row r="134" spans="1:12" ht="18">
      <c r="A134" s="14">
        <v>54650</v>
      </c>
      <c r="B134" s="15" t="s">
        <v>16</v>
      </c>
      <c r="C134" s="15"/>
      <c r="D134" s="23">
        <v>200</v>
      </c>
      <c r="E134" s="2">
        <v>18724</v>
      </c>
      <c r="F134" s="24">
        <v>350</v>
      </c>
      <c r="G134" s="23">
        <v>1</v>
      </c>
      <c r="H134" s="25">
        <f t="shared" si="18"/>
        <v>550</v>
      </c>
      <c r="I134" s="28">
        <f t="shared" si="13"/>
        <v>275</v>
      </c>
      <c r="J134" s="28">
        <f t="shared" si="14"/>
        <v>275</v>
      </c>
      <c r="K134" s="3"/>
      <c r="L134" s="3"/>
    </row>
    <row r="135" spans="1:12" ht="18">
      <c r="A135" s="14">
        <v>54654</v>
      </c>
      <c r="B135" s="15" t="s">
        <v>166</v>
      </c>
      <c r="C135" s="15"/>
      <c r="D135" s="23">
        <v>200</v>
      </c>
      <c r="E135" s="2">
        <v>1376670.8</v>
      </c>
      <c r="F135" s="24">
        <v>3241</v>
      </c>
      <c r="G135" s="23">
        <v>1</v>
      </c>
      <c r="H135" s="25">
        <f t="shared" si="18"/>
        <v>3441</v>
      </c>
      <c r="I135" s="28">
        <f t="shared" si="13"/>
        <v>1720.5</v>
      </c>
      <c r="J135" s="28">
        <f t="shared" si="14"/>
        <v>1720.5</v>
      </c>
      <c r="K135" s="3"/>
      <c r="L135" s="3"/>
    </row>
    <row r="136" spans="1:12" ht="18">
      <c r="A136" s="14">
        <v>54655</v>
      </c>
      <c r="B136" s="15" t="s">
        <v>167</v>
      </c>
      <c r="C136" s="15"/>
      <c r="D136" s="23">
        <v>200</v>
      </c>
      <c r="E136" s="2">
        <v>985424.58</v>
      </c>
      <c r="F136" s="24">
        <v>4943</v>
      </c>
      <c r="G136" s="23">
        <v>1</v>
      </c>
      <c r="H136" s="25">
        <f t="shared" si="18"/>
        <v>5143</v>
      </c>
      <c r="I136" s="28">
        <f t="shared" si="13"/>
        <v>2571.5</v>
      </c>
      <c r="J136" s="28">
        <f t="shared" si="14"/>
        <v>2571.5</v>
      </c>
      <c r="K136" s="3"/>
      <c r="L136" s="3"/>
    </row>
    <row r="137" spans="1:12" ht="18">
      <c r="A137" s="14">
        <v>54657</v>
      </c>
      <c r="B137" s="15" t="s">
        <v>17</v>
      </c>
      <c r="C137" s="15"/>
      <c r="D137" s="2">
        <v>200</v>
      </c>
      <c r="E137" s="2">
        <v>10027.540000000001</v>
      </c>
      <c r="F137" s="24">
        <v>45</v>
      </c>
      <c r="G137" s="23">
        <v>1</v>
      </c>
      <c r="H137" s="25">
        <f t="shared" si="18"/>
        <v>245</v>
      </c>
      <c r="I137" s="28">
        <f t="shared" si="13"/>
        <v>122.5</v>
      </c>
      <c r="J137" s="28">
        <f t="shared" si="14"/>
        <v>122.5</v>
      </c>
      <c r="K137" s="3"/>
      <c r="L137" s="3"/>
    </row>
    <row r="138" spans="1:12" ht="18">
      <c r="A138" s="14">
        <v>54658</v>
      </c>
      <c r="B138" s="15" t="s">
        <v>18</v>
      </c>
      <c r="C138" s="15"/>
      <c r="D138" s="2"/>
      <c r="E138" s="2"/>
      <c r="F138" s="24"/>
      <c r="G138" s="23"/>
      <c r="H138" s="25"/>
      <c r="I138" s="28">
        <f t="shared" si="13"/>
        <v>0</v>
      </c>
      <c r="J138" s="28">
        <f t="shared" si="14"/>
        <v>0</v>
      </c>
      <c r="K138" s="3"/>
      <c r="L138" s="3"/>
    </row>
    <row r="139" spans="1:12" ht="18">
      <c r="A139" s="14">
        <v>54659</v>
      </c>
      <c r="B139" s="15" t="s">
        <v>19</v>
      </c>
      <c r="C139" s="15"/>
      <c r="D139" s="2"/>
      <c r="E139" s="2"/>
      <c r="F139" s="24"/>
      <c r="G139" s="23"/>
      <c r="H139" s="25"/>
      <c r="I139" s="28">
        <f t="shared" ref="I139:I176" si="19">H139/2</f>
        <v>0</v>
      </c>
      <c r="J139" s="28">
        <f t="shared" ref="J139:J176" si="20">I139</f>
        <v>0</v>
      </c>
      <c r="K139" s="3"/>
      <c r="L139" s="3"/>
    </row>
    <row r="140" spans="1:12" ht="18">
      <c r="A140" s="14">
        <v>54660</v>
      </c>
      <c r="B140" s="15" t="s">
        <v>20</v>
      </c>
      <c r="C140" s="15"/>
      <c r="D140" s="2">
        <v>200</v>
      </c>
      <c r="E140" s="2">
        <v>2371.7800000000002</v>
      </c>
      <c r="F140" s="24">
        <v>40</v>
      </c>
      <c r="G140" s="23">
        <v>1</v>
      </c>
      <c r="H140" s="25">
        <f t="shared" si="18"/>
        <v>240</v>
      </c>
      <c r="I140" s="28">
        <f t="shared" si="19"/>
        <v>120</v>
      </c>
      <c r="J140" s="28">
        <f t="shared" si="20"/>
        <v>120</v>
      </c>
      <c r="K140" s="3"/>
      <c r="L140" s="3"/>
    </row>
    <row r="141" spans="1:12" ht="18">
      <c r="A141" s="14">
        <v>54661</v>
      </c>
      <c r="B141" s="15" t="s">
        <v>21</v>
      </c>
      <c r="C141" s="15"/>
      <c r="D141" s="2"/>
      <c r="E141" s="2"/>
      <c r="F141" s="24"/>
      <c r="G141" s="23"/>
      <c r="H141" s="25"/>
      <c r="I141" s="28">
        <f t="shared" si="19"/>
        <v>0</v>
      </c>
      <c r="J141" s="28">
        <f t="shared" si="20"/>
        <v>0</v>
      </c>
      <c r="K141" s="3"/>
      <c r="L141" s="3"/>
    </row>
    <row r="142" spans="1:12" ht="18">
      <c r="A142" s="14">
        <v>54662</v>
      </c>
      <c r="B142" s="15" t="s">
        <v>22</v>
      </c>
      <c r="C142" s="15"/>
      <c r="D142" s="2">
        <v>200</v>
      </c>
      <c r="E142" s="2">
        <v>93082.68</v>
      </c>
      <c r="F142" s="24">
        <v>327</v>
      </c>
      <c r="G142" s="23">
        <v>1</v>
      </c>
      <c r="H142" s="25">
        <f t="shared" si="18"/>
        <v>527</v>
      </c>
      <c r="I142" s="28">
        <f t="shared" si="19"/>
        <v>263.5</v>
      </c>
      <c r="J142" s="28">
        <f t="shared" si="20"/>
        <v>263.5</v>
      </c>
      <c r="K142" s="3"/>
      <c r="L142" s="3"/>
    </row>
    <row r="143" spans="1:12" ht="18">
      <c r="A143" s="14">
        <v>54666</v>
      </c>
      <c r="B143" s="15" t="s">
        <v>24</v>
      </c>
      <c r="C143" s="15"/>
      <c r="D143" s="2">
        <v>200</v>
      </c>
      <c r="E143" s="2">
        <v>56600</v>
      </c>
      <c r="F143" s="24">
        <v>1415</v>
      </c>
      <c r="G143" s="23">
        <v>1</v>
      </c>
      <c r="H143" s="25">
        <f t="shared" si="18"/>
        <v>1615</v>
      </c>
      <c r="I143" s="28">
        <f t="shared" si="19"/>
        <v>807.5</v>
      </c>
      <c r="J143" s="28">
        <f t="shared" si="20"/>
        <v>807.5</v>
      </c>
      <c r="K143" s="3"/>
      <c r="L143" s="3"/>
    </row>
    <row r="144" spans="1:12" ht="18">
      <c r="A144" s="14">
        <v>54668</v>
      </c>
      <c r="B144" s="15" t="s">
        <v>175</v>
      </c>
      <c r="C144" s="15"/>
      <c r="D144" s="2">
        <v>200</v>
      </c>
      <c r="E144" s="2">
        <v>6953.04</v>
      </c>
      <c r="F144" s="24">
        <v>143</v>
      </c>
      <c r="G144" s="23">
        <v>1</v>
      </c>
      <c r="H144" s="25">
        <f>(+F144*G144)+D144</f>
        <v>343</v>
      </c>
      <c r="I144" s="28">
        <f t="shared" si="19"/>
        <v>171.5</v>
      </c>
      <c r="J144" s="28">
        <f t="shared" si="20"/>
        <v>171.5</v>
      </c>
      <c r="K144" s="3"/>
      <c r="L144" s="3"/>
    </row>
    <row r="145" spans="1:12" ht="18">
      <c r="A145" s="14">
        <v>54669</v>
      </c>
      <c r="B145" s="15" t="s">
        <v>122</v>
      </c>
      <c r="C145" s="15"/>
      <c r="D145" s="2"/>
      <c r="E145" s="2"/>
      <c r="F145" s="24"/>
      <c r="G145" s="23"/>
      <c r="H145" s="25"/>
      <c r="I145" s="28">
        <f t="shared" si="19"/>
        <v>0</v>
      </c>
      <c r="J145" s="28">
        <f t="shared" si="20"/>
        <v>0</v>
      </c>
      <c r="K145" s="3"/>
      <c r="L145" s="3"/>
    </row>
    <row r="146" spans="1:12" ht="18">
      <c r="A146" s="14">
        <v>54671</v>
      </c>
      <c r="B146" s="15" t="s">
        <v>126</v>
      </c>
      <c r="C146" s="15"/>
      <c r="D146" s="2">
        <v>200</v>
      </c>
      <c r="E146" s="2">
        <v>1518</v>
      </c>
      <c r="F146" s="24">
        <v>10</v>
      </c>
      <c r="G146" s="23">
        <v>1</v>
      </c>
      <c r="H146" s="25">
        <f t="shared" si="18"/>
        <v>210</v>
      </c>
      <c r="I146" s="28">
        <f t="shared" si="19"/>
        <v>105</v>
      </c>
      <c r="J146" s="28">
        <f t="shared" si="20"/>
        <v>105</v>
      </c>
      <c r="K146" s="3"/>
      <c r="L146" s="3"/>
    </row>
    <row r="147" spans="1:12" ht="18">
      <c r="A147" s="14">
        <v>54672</v>
      </c>
      <c r="B147" s="15" t="s">
        <v>117</v>
      </c>
      <c r="C147" s="15"/>
      <c r="D147" s="34">
        <v>200</v>
      </c>
      <c r="E147" s="2">
        <v>37411.54</v>
      </c>
      <c r="F147" s="24">
        <v>70</v>
      </c>
      <c r="G147" s="35">
        <v>1</v>
      </c>
      <c r="H147" s="36">
        <f t="shared" si="18"/>
        <v>270</v>
      </c>
      <c r="I147" s="28">
        <f t="shared" si="19"/>
        <v>135</v>
      </c>
      <c r="J147" s="28">
        <f t="shared" si="20"/>
        <v>135</v>
      </c>
      <c r="K147" s="3"/>
      <c r="L147" s="3"/>
    </row>
    <row r="148" spans="1:12" ht="18">
      <c r="A148" s="14">
        <v>54673</v>
      </c>
      <c r="B148" s="15" t="s">
        <v>25</v>
      </c>
      <c r="C148" s="15"/>
      <c r="D148" s="31"/>
      <c r="E148" s="2">
        <v>517071.92</v>
      </c>
      <c r="F148" s="24">
        <v>1199</v>
      </c>
      <c r="G148" s="31"/>
      <c r="H148" s="31"/>
      <c r="I148" s="28">
        <f t="shared" si="19"/>
        <v>0</v>
      </c>
      <c r="J148" s="28">
        <f t="shared" si="20"/>
        <v>0</v>
      </c>
      <c r="K148" s="3"/>
      <c r="L148" s="3"/>
    </row>
    <row r="149" spans="1:12" ht="18">
      <c r="A149" s="14">
        <v>54674</v>
      </c>
      <c r="B149" s="15" t="s">
        <v>63</v>
      </c>
      <c r="C149" s="15"/>
      <c r="D149" s="31"/>
      <c r="E149" s="2">
        <v>695348.94</v>
      </c>
      <c r="F149" s="24">
        <v>4337</v>
      </c>
      <c r="G149" s="31"/>
      <c r="H149" s="31"/>
      <c r="I149" s="28">
        <f t="shared" si="19"/>
        <v>0</v>
      </c>
      <c r="J149" s="28">
        <f t="shared" si="20"/>
        <v>0</v>
      </c>
      <c r="K149" s="3"/>
      <c r="L149" s="3"/>
    </row>
    <row r="150" spans="1:12" ht="18">
      <c r="A150" s="14">
        <v>54675</v>
      </c>
      <c r="B150" s="15" t="s">
        <v>176</v>
      </c>
      <c r="C150" s="15"/>
      <c r="D150" s="2">
        <v>200</v>
      </c>
      <c r="E150" s="2">
        <v>79985.740000000005</v>
      </c>
      <c r="F150" s="24">
        <v>143</v>
      </c>
      <c r="G150" s="23">
        <v>1</v>
      </c>
      <c r="H150" s="25">
        <f>(+F150*G150)+D150</f>
        <v>343</v>
      </c>
      <c r="I150" s="28">
        <f t="shared" si="19"/>
        <v>171.5</v>
      </c>
      <c r="J150" s="28">
        <f t="shared" si="20"/>
        <v>171.5</v>
      </c>
      <c r="K150" s="3"/>
      <c r="L150" s="3"/>
    </row>
    <row r="151" spans="1:12" ht="18">
      <c r="A151" s="14">
        <v>54676</v>
      </c>
      <c r="B151" s="15" t="s">
        <v>26</v>
      </c>
      <c r="C151" s="15"/>
      <c r="D151" s="34">
        <v>200</v>
      </c>
      <c r="E151" s="2">
        <v>381954.28</v>
      </c>
      <c r="F151" s="24">
        <v>1859</v>
      </c>
      <c r="G151" s="35">
        <v>1</v>
      </c>
      <c r="H151" s="36">
        <f t="shared" ref="H151:H170" si="21">(+F151*G151)+D151</f>
        <v>2059</v>
      </c>
      <c r="I151" s="28">
        <f t="shared" si="19"/>
        <v>1029.5</v>
      </c>
      <c r="J151" s="28">
        <f t="shared" si="20"/>
        <v>1029.5</v>
      </c>
      <c r="K151" s="3"/>
      <c r="L151" s="3"/>
    </row>
    <row r="152" spans="1:12" ht="18">
      <c r="A152" s="14">
        <v>54678</v>
      </c>
      <c r="B152" s="15" t="s">
        <v>23</v>
      </c>
      <c r="C152" s="15"/>
      <c r="D152" s="42">
        <v>200</v>
      </c>
      <c r="E152" s="2">
        <v>172860.94</v>
      </c>
      <c r="F152" s="24">
        <v>147</v>
      </c>
      <c r="G152" s="43">
        <v>1</v>
      </c>
      <c r="H152" s="44">
        <f t="shared" si="21"/>
        <v>347</v>
      </c>
      <c r="I152" s="28">
        <f t="shared" si="19"/>
        <v>173.5</v>
      </c>
      <c r="J152" s="28">
        <f t="shared" si="20"/>
        <v>173.5</v>
      </c>
      <c r="K152" s="3"/>
      <c r="L152" s="3"/>
    </row>
    <row r="153" spans="1:12" ht="18">
      <c r="A153" s="14">
        <v>54679</v>
      </c>
      <c r="B153" s="15" t="s">
        <v>62</v>
      </c>
      <c r="C153" s="15"/>
      <c r="D153" s="2">
        <v>200</v>
      </c>
      <c r="E153" s="2">
        <v>3718854.34</v>
      </c>
      <c r="F153" s="24">
        <v>13082</v>
      </c>
      <c r="G153" s="23">
        <v>1</v>
      </c>
      <c r="H153" s="25">
        <f t="shared" si="21"/>
        <v>13282</v>
      </c>
      <c r="I153" s="28">
        <f t="shared" si="19"/>
        <v>6641</v>
      </c>
      <c r="J153" s="28">
        <f t="shared" si="20"/>
        <v>6641</v>
      </c>
      <c r="K153" s="3"/>
      <c r="L153" s="3"/>
    </row>
    <row r="154" spans="1:12" ht="18">
      <c r="A154" s="14">
        <v>54680</v>
      </c>
      <c r="B154" s="15" t="s">
        <v>144</v>
      </c>
      <c r="C154" s="15"/>
      <c r="D154" s="2">
        <v>200</v>
      </c>
      <c r="E154" s="2">
        <v>176241.78</v>
      </c>
      <c r="F154" s="24">
        <v>368</v>
      </c>
      <c r="G154" s="23">
        <v>1</v>
      </c>
      <c r="H154" s="25">
        <f t="shared" si="21"/>
        <v>568</v>
      </c>
      <c r="I154" s="28">
        <f t="shared" si="19"/>
        <v>284</v>
      </c>
      <c r="J154" s="28">
        <f t="shared" si="20"/>
        <v>284</v>
      </c>
      <c r="K154" s="3"/>
      <c r="L154" s="3"/>
    </row>
    <row r="155" spans="1:12" ht="18">
      <c r="A155" s="32">
        <v>54681</v>
      </c>
      <c r="B155" s="33" t="s">
        <v>71</v>
      </c>
      <c r="C155" s="33"/>
      <c r="D155" s="2">
        <v>200</v>
      </c>
      <c r="E155" s="2">
        <v>70709.16</v>
      </c>
      <c r="F155" s="24">
        <v>424</v>
      </c>
      <c r="G155" s="23">
        <v>1</v>
      </c>
      <c r="H155" s="25">
        <f t="shared" ref="H155" si="22">(+F155*G155)+D155</f>
        <v>624</v>
      </c>
      <c r="I155" s="28">
        <f t="shared" si="19"/>
        <v>312</v>
      </c>
      <c r="J155" s="28">
        <f t="shared" si="20"/>
        <v>312</v>
      </c>
      <c r="K155" s="3"/>
      <c r="L155" s="3"/>
    </row>
    <row r="156" spans="1:12" ht="18">
      <c r="A156" s="32">
        <v>54682</v>
      </c>
      <c r="B156" s="33" t="s">
        <v>74</v>
      </c>
      <c r="C156" s="33"/>
      <c r="D156" s="35">
        <v>200</v>
      </c>
      <c r="E156" s="2">
        <v>46667</v>
      </c>
      <c r="F156" s="24">
        <v>2029</v>
      </c>
      <c r="G156" s="35">
        <v>1</v>
      </c>
      <c r="H156" s="36">
        <f t="shared" si="21"/>
        <v>2229</v>
      </c>
      <c r="I156" s="28">
        <f t="shared" si="19"/>
        <v>1114.5</v>
      </c>
      <c r="J156" s="28">
        <f t="shared" si="20"/>
        <v>1114.5</v>
      </c>
      <c r="K156" s="3"/>
      <c r="L156" s="3"/>
    </row>
    <row r="157" spans="1:12" ht="18">
      <c r="A157" s="32">
        <v>54683</v>
      </c>
      <c r="B157" s="33" t="s">
        <v>75</v>
      </c>
      <c r="C157" s="33"/>
      <c r="D157" s="34">
        <v>200</v>
      </c>
      <c r="E157" s="2">
        <v>244978</v>
      </c>
      <c r="F157" s="24">
        <v>676</v>
      </c>
      <c r="G157" s="35">
        <v>1</v>
      </c>
      <c r="H157" s="36">
        <f t="shared" si="21"/>
        <v>876</v>
      </c>
      <c r="I157" s="28">
        <f t="shared" si="19"/>
        <v>438</v>
      </c>
      <c r="J157" s="28">
        <f t="shared" si="20"/>
        <v>438</v>
      </c>
      <c r="K157" s="3"/>
      <c r="L157" s="3"/>
    </row>
    <row r="158" spans="1:12" ht="18">
      <c r="A158" s="32">
        <v>54684</v>
      </c>
      <c r="B158" s="33" t="s">
        <v>84</v>
      </c>
      <c r="C158" s="33"/>
      <c r="D158" s="34">
        <v>200</v>
      </c>
      <c r="E158" s="2">
        <v>35147.5</v>
      </c>
      <c r="F158" s="24">
        <v>4135</v>
      </c>
      <c r="G158" s="35">
        <v>1</v>
      </c>
      <c r="H158" s="36">
        <f t="shared" si="21"/>
        <v>4335</v>
      </c>
      <c r="I158" s="28">
        <f t="shared" si="19"/>
        <v>2167.5</v>
      </c>
      <c r="J158" s="28">
        <f t="shared" si="20"/>
        <v>2167.5</v>
      </c>
      <c r="K158" s="3"/>
      <c r="L158" s="3"/>
    </row>
    <row r="159" spans="1:12" ht="18">
      <c r="A159" s="32">
        <v>54685</v>
      </c>
      <c r="B159" s="33" t="s">
        <v>86</v>
      </c>
      <c r="C159" s="33"/>
      <c r="D159" s="34">
        <v>200</v>
      </c>
      <c r="E159" s="2">
        <v>105738.42</v>
      </c>
      <c r="F159" s="24">
        <v>77</v>
      </c>
      <c r="G159" s="35">
        <v>1</v>
      </c>
      <c r="H159" s="36">
        <f t="shared" si="21"/>
        <v>277</v>
      </c>
      <c r="I159" s="28">
        <f t="shared" si="19"/>
        <v>138.5</v>
      </c>
      <c r="J159" s="28">
        <f t="shared" si="20"/>
        <v>138.5</v>
      </c>
      <c r="K159" s="3"/>
      <c r="L159" s="3"/>
    </row>
    <row r="160" spans="1:12" ht="18">
      <c r="A160" s="32">
        <v>54686</v>
      </c>
      <c r="B160" s="33" t="s">
        <v>105</v>
      </c>
      <c r="C160" s="33"/>
      <c r="D160" s="34">
        <v>200</v>
      </c>
      <c r="E160" s="2">
        <v>1054674.24</v>
      </c>
      <c r="F160" s="24">
        <v>67920</v>
      </c>
      <c r="G160" s="35">
        <v>1</v>
      </c>
      <c r="H160" s="36">
        <f t="shared" si="21"/>
        <v>68120</v>
      </c>
      <c r="I160" s="28">
        <f t="shared" si="19"/>
        <v>34060</v>
      </c>
      <c r="J160" s="28">
        <f t="shared" si="20"/>
        <v>34060</v>
      </c>
      <c r="K160" s="3"/>
      <c r="L160" s="3"/>
    </row>
    <row r="161" spans="1:12" ht="18">
      <c r="A161" s="32">
        <v>54689</v>
      </c>
      <c r="B161" s="33" t="s">
        <v>121</v>
      </c>
      <c r="C161" s="57" t="s">
        <v>185</v>
      </c>
      <c r="D161" s="34">
        <v>200</v>
      </c>
      <c r="E161" s="2">
        <v>25239.78</v>
      </c>
      <c r="F161" s="24">
        <v>1</v>
      </c>
      <c r="G161" s="35">
        <v>1</v>
      </c>
      <c r="H161" s="36">
        <f t="shared" si="21"/>
        <v>201</v>
      </c>
      <c r="I161" s="28">
        <f t="shared" si="19"/>
        <v>100.5</v>
      </c>
      <c r="J161" s="28">
        <f t="shared" si="20"/>
        <v>100.5</v>
      </c>
      <c r="K161" s="3"/>
      <c r="L161" s="3"/>
    </row>
    <row r="162" spans="1:12" ht="18">
      <c r="A162" s="32">
        <v>54690</v>
      </c>
      <c r="B162" s="33" t="s">
        <v>133</v>
      </c>
      <c r="C162" s="57" t="s">
        <v>185</v>
      </c>
      <c r="D162" s="34">
        <v>200</v>
      </c>
      <c r="E162" s="2">
        <v>997722.1</v>
      </c>
      <c r="F162" s="24">
        <v>463</v>
      </c>
      <c r="G162" s="35">
        <v>1</v>
      </c>
      <c r="H162" s="36">
        <f t="shared" si="21"/>
        <v>663</v>
      </c>
      <c r="I162" s="28">
        <f t="shared" si="19"/>
        <v>331.5</v>
      </c>
      <c r="J162" s="28">
        <f t="shared" si="20"/>
        <v>331.5</v>
      </c>
      <c r="K162" s="3"/>
      <c r="L162" s="3"/>
    </row>
    <row r="163" spans="1:12" ht="18">
      <c r="A163" s="32">
        <v>54692</v>
      </c>
      <c r="B163" s="33" t="s">
        <v>134</v>
      </c>
      <c r="C163" s="57" t="s">
        <v>185</v>
      </c>
      <c r="D163" s="34">
        <v>200</v>
      </c>
      <c r="E163" s="2">
        <v>644475.46</v>
      </c>
      <c r="F163" s="24">
        <v>274</v>
      </c>
      <c r="G163" s="35">
        <v>1</v>
      </c>
      <c r="H163" s="36">
        <f t="shared" si="21"/>
        <v>474</v>
      </c>
      <c r="I163" s="28">
        <f t="shared" si="19"/>
        <v>237</v>
      </c>
      <c r="J163" s="28">
        <f t="shared" si="20"/>
        <v>237</v>
      </c>
      <c r="K163" s="3"/>
      <c r="L163" s="3"/>
    </row>
    <row r="164" spans="1:12" ht="18">
      <c r="A164" s="32">
        <v>54693</v>
      </c>
      <c r="B164" s="33" t="s">
        <v>146</v>
      </c>
      <c r="C164" s="57" t="s">
        <v>185</v>
      </c>
      <c r="D164" s="34">
        <v>200</v>
      </c>
      <c r="E164" s="2">
        <v>354189.58</v>
      </c>
      <c r="F164" s="24">
        <v>152</v>
      </c>
      <c r="G164" s="35">
        <v>1</v>
      </c>
      <c r="H164" s="36">
        <f t="shared" si="21"/>
        <v>352</v>
      </c>
      <c r="I164" s="28">
        <f t="shared" si="19"/>
        <v>176</v>
      </c>
      <c r="J164" s="28">
        <f t="shared" si="20"/>
        <v>176</v>
      </c>
      <c r="K164" s="3"/>
      <c r="L164" s="3"/>
    </row>
    <row r="165" spans="1:12" ht="18">
      <c r="A165" s="32">
        <v>54694</v>
      </c>
      <c r="B165" s="33" t="s">
        <v>145</v>
      </c>
      <c r="C165" s="57" t="s">
        <v>185</v>
      </c>
      <c r="D165" s="34">
        <v>200</v>
      </c>
      <c r="E165" s="2">
        <v>343291.92</v>
      </c>
      <c r="F165" s="24">
        <v>158</v>
      </c>
      <c r="G165" s="35">
        <v>1</v>
      </c>
      <c r="H165" s="36">
        <f t="shared" si="21"/>
        <v>358</v>
      </c>
      <c r="I165" s="28">
        <f t="shared" si="19"/>
        <v>179</v>
      </c>
      <c r="J165" s="28">
        <f t="shared" si="20"/>
        <v>179</v>
      </c>
      <c r="K165" s="3"/>
      <c r="L165" s="3"/>
    </row>
    <row r="166" spans="1:12" ht="18">
      <c r="A166" s="32">
        <v>54695</v>
      </c>
      <c r="B166" s="33" t="s">
        <v>147</v>
      </c>
      <c r="C166" s="57" t="s">
        <v>185</v>
      </c>
      <c r="D166" s="34">
        <v>200</v>
      </c>
      <c r="E166" s="2">
        <v>274773.02</v>
      </c>
      <c r="F166" s="24">
        <v>70</v>
      </c>
      <c r="G166" s="35">
        <v>1</v>
      </c>
      <c r="H166" s="36">
        <f t="shared" si="21"/>
        <v>270</v>
      </c>
      <c r="I166" s="28">
        <f t="shared" si="19"/>
        <v>135</v>
      </c>
      <c r="J166" s="28">
        <f t="shared" si="20"/>
        <v>135</v>
      </c>
      <c r="K166" s="3"/>
      <c r="L166" s="3"/>
    </row>
    <row r="167" spans="1:12" ht="18">
      <c r="A167" s="32">
        <v>54696</v>
      </c>
      <c r="B167" s="33" t="s">
        <v>149</v>
      </c>
      <c r="C167" s="33"/>
      <c r="D167" s="34">
        <v>200</v>
      </c>
      <c r="E167" s="2">
        <v>187252.28</v>
      </c>
      <c r="F167" s="24">
        <v>478</v>
      </c>
      <c r="G167" s="35">
        <v>1</v>
      </c>
      <c r="H167" s="36">
        <f t="shared" si="21"/>
        <v>678</v>
      </c>
      <c r="I167" s="28">
        <f t="shared" si="19"/>
        <v>339</v>
      </c>
      <c r="J167" s="28">
        <f t="shared" si="20"/>
        <v>339</v>
      </c>
      <c r="K167" s="3"/>
      <c r="L167" s="3"/>
    </row>
    <row r="168" spans="1:12" ht="18">
      <c r="A168" s="40">
        <v>54697</v>
      </c>
      <c r="B168" s="41" t="s">
        <v>155</v>
      </c>
      <c r="C168" s="33"/>
      <c r="D168" s="34"/>
      <c r="E168" s="2"/>
      <c r="F168" s="24"/>
      <c r="G168" s="35">
        <v>1</v>
      </c>
      <c r="H168" s="36">
        <f t="shared" ref="H168:H169" si="23">(+F168*G168)+D168</f>
        <v>0</v>
      </c>
      <c r="I168" s="28">
        <f t="shared" si="19"/>
        <v>0</v>
      </c>
      <c r="J168" s="28">
        <f t="shared" si="20"/>
        <v>0</v>
      </c>
      <c r="K168" s="3"/>
      <c r="L168" s="3"/>
    </row>
    <row r="169" spans="1:12" ht="18">
      <c r="A169" s="14">
        <v>54698</v>
      </c>
      <c r="B169" s="15" t="s">
        <v>156</v>
      </c>
      <c r="C169" s="33"/>
      <c r="D169" s="34">
        <v>200</v>
      </c>
      <c r="E169" s="2">
        <v>15918</v>
      </c>
      <c r="F169" s="24">
        <v>20</v>
      </c>
      <c r="G169" s="35">
        <v>1</v>
      </c>
      <c r="H169" s="36">
        <f t="shared" si="23"/>
        <v>220</v>
      </c>
      <c r="I169" s="28">
        <f t="shared" si="19"/>
        <v>110</v>
      </c>
      <c r="J169" s="28">
        <f t="shared" si="20"/>
        <v>110</v>
      </c>
      <c r="K169" s="3"/>
      <c r="L169" s="3"/>
    </row>
    <row r="170" spans="1:12" ht="18">
      <c r="A170" s="14">
        <v>54699</v>
      </c>
      <c r="B170" s="15" t="s">
        <v>157</v>
      </c>
      <c r="C170" s="33"/>
      <c r="D170" s="2">
        <v>200</v>
      </c>
      <c r="E170" s="2">
        <v>2608142.2599999998</v>
      </c>
      <c r="F170" s="24">
        <v>1125</v>
      </c>
      <c r="G170" s="35">
        <v>1</v>
      </c>
      <c r="H170" s="36">
        <f t="shared" si="21"/>
        <v>1325</v>
      </c>
      <c r="I170" s="28">
        <f t="shared" si="19"/>
        <v>662.5</v>
      </c>
      <c r="J170" s="28">
        <f t="shared" si="20"/>
        <v>662.5</v>
      </c>
      <c r="K170" s="3"/>
      <c r="L170" s="3"/>
    </row>
    <row r="171" spans="1:12" ht="18">
      <c r="A171" s="32">
        <v>54750</v>
      </c>
      <c r="B171" s="33" t="s">
        <v>27</v>
      </c>
      <c r="C171" s="57" t="s">
        <v>185</v>
      </c>
      <c r="D171" s="31"/>
      <c r="E171" s="2"/>
      <c r="F171" s="24"/>
      <c r="G171" s="35"/>
      <c r="H171" s="36">
        <f>G171</f>
        <v>0</v>
      </c>
      <c r="I171" s="28">
        <f t="shared" si="19"/>
        <v>0</v>
      </c>
      <c r="J171" s="28">
        <f t="shared" si="20"/>
        <v>0</v>
      </c>
      <c r="K171" s="3"/>
      <c r="L171" s="3"/>
    </row>
    <row r="172" spans="1:12" ht="18">
      <c r="A172" s="32">
        <v>54751</v>
      </c>
      <c r="B172" s="33" t="s">
        <v>28</v>
      </c>
      <c r="C172" s="57" t="s">
        <v>185</v>
      </c>
      <c r="D172" s="31"/>
      <c r="E172" s="2"/>
      <c r="F172" s="24"/>
      <c r="G172" s="35"/>
      <c r="H172" s="36">
        <f>(+F172*G172)+D172</f>
        <v>0</v>
      </c>
      <c r="I172" s="28">
        <f t="shared" si="19"/>
        <v>0</v>
      </c>
      <c r="J172" s="28">
        <f t="shared" si="20"/>
        <v>0</v>
      </c>
      <c r="K172" s="3"/>
      <c r="L172" s="3"/>
    </row>
    <row r="173" spans="1:12" ht="18">
      <c r="A173" s="32">
        <v>54752</v>
      </c>
      <c r="B173" s="33" t="s">
        <v>29</v>
      </c>
      <c r="C173" s="57" t="s">
        <v>185</v>
      </c>
      <c r="D173" s="31"/>
      <c r="E173" s="2">
        <v>3142.22</v>
      </c>
      <c r="F173" s="24">
        <v>147</v>
      </c>
      <c r="G173" s="35">
        <v>219</v>
      </c>
      <c r="H173" s="36">
        <f>G173</f>
        <v>219</v>
      </c>
      <c r="I173" s="28">
        <f t="shared" si="19"/>
        <v>109.5</v>
      </c>
      <c r="J173" s="28">
        <f t="shared" si="20"/>
        <v>109.5</v>
      </c>
      <c r="K173" s="3"/>
      <c r="L173" s="3"/>
    </row>
    <row r="174" spans="1:12" ht="18">
      <c r="A174" s="32">
        <v>54753</v>
      </c>
      <c r="B174" s="33" t="s">
        <v>30</v>
      </c>
      <c r="C174" s="57" t="s">
        <v>185</v>
      </c>
      <c r="D174" s="31"/>
      <c r="E174" s="2">
        <v>1531.88</v>
      </c>
      <c r="F174" s="24">
        <v>147</v>
      </c>
      <c r="G174" s="43"/>
      <c r="H174" s="44">
        <f>(+F174*G174)+D174</f>
        <v>0</v>
      </c>
      <c r="I174" s="28">
        <f t="shared" si="19"/>
        <v>0</v>
      </c>
      <c r="J174" s="28">
        <f t="shared" si="20"/>
        <v>0</v>
      </c>
      <c r="K174" s="3"/>
      <c r="L174" s="3"/>
    </row>
    <row r="175" spans="1:12" ht="18">
      <c r="A175" s="32">
        <v>54777</v>
      </c>
      <c r="B175" s="33" t="s">
        <v>48</v>
      </c>
      <c r="C175" s="54"/>
      <c r="D175" s="37">
        <v>200</v>
      </c>
      <c r="E175" s="2">
        <v>0</v>
      </c>
      <c r="F175" s="24">
        <v>0</v>
      </c>
      <c r="G175" s="35">
        <v>3</v>
      </c>
      <c r="H175" s="36">
        <f>(+F175*G175)+D175</f>
        <v>200</v>
      </c>
      <c r="I175" s="28">
        <f t="shared" si="19"/>
        <v>100</v>
      </c>
      <c r="J175" s="28">
        <f t="shared" si="20"/>
        <v>100</v>
      </c>
      <c r="K175" s="3"/>
      <c r="L175" s="3"/>
    </row>
    <row r="176" spans="1:12" ht="18">
      <c r="A176" s="32">
        <v>59603</v>
      </c>
      <c r="B176" s="33" t="s">
        <v>165</v>
      </c>
      <c r="C176" s="53"/>
      <c r="D176" s="31"/>
      <c r="E176" s="31"/>
      <c r="F176" s="31"/>
      <c r="G176" s="31"/>
      <c r="H176" s="31"/>
      <c r="I176" s="28">
        <f t="shared" si="19"/>
        <v>0</v>
      </c>
      <c r="J176" s="28">
        <f t="shared" si="20"/>
        <v>0</v>
      </c>
      <c r="K176" s="3"/>
      <c r="L176" s="3"/>
    </row>
    <row r="177" spans="1:10" ht="18">
      <c r="A177" s="38">
        <f>COUNTIF(A44:A176,"&gt;0")</f>
        <v>133</v>
      </c>
      <c r="B177" s="39" t="s">
        <v>0</v>
      </c>
      <c r="C177" s="55"/>
      <c r="D177" s="19">
        <f>SUM(D3:D176)</f>
        <v>26800</v>
      </c>
      <c r="E177" s="20">
        <f>SUM(E3:E176)</f>
        <v>32459637.020000014</v>
      </c>
      <c r="F177" s="21">
        <f>SUM(F3:F176)</f>
        <v>166988</v>
      </c>
      <c r="G177" s="22"/>
      <c r="H177" s="27">
        <f>SUM(H3:H176)</f>
        <v>175592</v>
      </c>
      <c r="I177" s="27">
        <f t="shared" ref="I177:J177" si="24">SUM(I3:I176)</f>
        <v>87796</v>
      </c>
      <c r="J177" s="27">
        <f t="shared" si="24"/>
        <v>87796</v>
      </c>
    </row>
  </sheetData>
  <sortState xmlns:xlrd2="http://schemas.microsoft.com/office/spreadsheetml/2017/richdata2" ref="A44:H176">
    <sortCondition ref="A44:A176"/>
  </sortState>
  <mergeCells count="2">
    <mergeCell ref="A1:B1"/>
    <mergeCell ref="H3:J3"/>
  </mergeCells>
  <phoneticPr fontId="0" type="noConversion"/>
  <pageMargins left="0.17" right="0.16" top="0.28999999999999998" bottom="0.31" header="0.16" footer="0.17"/>
  <pageSetup fitToHeight="5" orientation="landscape" r:id="rId1"/>
  <headerFooter alignWithMargins="0">
    <oddHeader>&amp;LTulare County Auditor-Controller - Property Tax Accounting&amp;R&amp;P</oddHeader>
    <oddFooter>&amp;L&amp;Z&amp;F&amp;R8/23/2018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SCHEDULE 22.23</vt:lpstr>
      <vt:lpstr>'SCHEDULE 22.23'!Print_Area</vt:lpstr>
      <vt:lpstr>'SCHEDULE 22.23'!Print_Titles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dazevedo</dc:creator>
  <cp:lastModifiedBy>Kris A Kernek</cp:lastModifiedBy>
  <cp:lastPrinted>2018-08-23T15:57:57Z</cp:lastPrinted>
  <dcterms:created xsi:type="dcterms:W3CDTF">2003-05-20T22:43:42Z</dcterms:created>
  <dcterms:modified xsi:type="dcterms:W3CDTF">2023-09-18T21:35:27Z</dcterms:modified>
</cp:coreProperties>
</file>